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2431E03-3F1E-40CA-88A7-4AB73FC11DB7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بلوک1" sheetId="17" r:id="rId1"/>
    <sheet name="Sheet2" sheetId="18" r:id="rId2"/>
    <sheet name="بلوک 2" sheetId="16" r:id="rId3"/>
    <sheet name="بلوک  (3)" sheetId="15" r:id="rId4"/>
    <sheet name="بلوک 4 " sheetId="14" r:id="rId5"/>
    <sheet name="بلوک 5 " sheetId="13" r:id="rId6"/>
    <sheet name="بلوک 6 " sheetId="12" r:id="rId7"/>
    <sheet name="بلوک 7 " sheetId="11" r:id="rId8"/>
    <sheet name="بلوک 8" sheetId="10" r:id="rId9"/>
    <sheet name="بلوک 9 " sheetId="9" r:id="rId10"/>
    <sheet name="بلوک10" sheetId="8" r:id="rId11"/>
    <sheet name="بلوک 11" sheetId="7" r:id="rId12"/>
    <sheet name="بلوک12" sheetId="6" r:id="rId13"/>
    <sheet name="بلوک 13 " sheetId="5" r:id="rId14"/>
    <sheet name="بلوک 14 " sheetId="4" r:id="rId15"/>
    <sheet name="بلوک15" sheetId="3" r:id="rId16"/>
    <sheet name="بلوک 1" sheetId="2" r:id="rId17"/>
    <sheet name="Sheet1" sheetId="1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2" i="3"/>
  <c r="M8" i="17"/>
  <c r="P8" i="17" s="1"/>
  <c r="L8" i="17"/>
  <c r="O8" i="17" s="1"/>
  <c r="K8" i="17"/>
  <c r="N8" i="17" s="1"/>
  <c r="M7" i="17"/>
  <c r="P7" i="17" s="1"/>
  <c r="L7" i="17"/>
  <c r="O7" i="17" s="1"/>
  <c r="K7" i="17"/>
  <c r="N7" i="17" s="1"/>
  <c r="M6" i="17"/>
  <c r="P6" i="17" s="1"/>
  <c r="L6" i="17"/>
  <c r="O6" i="17" s="1"/>
  <c r="K6" i="17"/>
  <c r="N6" i="17" s="1"/>
  <c r="M5" i="17"/>
  <c r="P5" i="17" s="1"/>
  <c r="L5" i="17"/>
  <c r="O5" i="17" s="1"/>
  <c r="K5" i="17"/>
  <c r="N5" i="17" s="1"/>
  <c r="M4" i="17"/>
  <c r="P4" i="17" s="1"/>
  <c r="L4" i="17"/>
  <c r="O4" i="17" s="1"/>
  <c r="K4" i="17"/>
  <c r="N4" i="17" s="1"/>
  <c r="M3" i="17"/>
  <c r="P3" i="17" s="1"/>
  <c r="L3" i="17"/>
  <c r="O3" i="17" s="1"/>
  <c r="K3" i="17"/>
  <c r="N3" i="17" s="1"/>
  <c r="M2" i="17"/>
  <c r="P2" i="17" s="1"/>
  <c r="L2" i="17"/>
  <c r="O2" i="17" s="1"/>
  <c r="K2" i="17"/>
  <c r="N2" i="17" s="1"/>
  <c r="M11" i="16"/>
  <c r="P11" i="16" s="1"/>
  <c r="L11" i="16"/>
  <c r="O11" i="16" s="1"/>
  <c r="K11" i="16"/>
  <c r="N11" i="16" s="1"/>
  <c r="M10" i="16"/>
  <c r="P10" i="16" s="1"/>
  <c r="L10" i="16"/>
  <c r="O10" i="16" s="1"/>
  <c r="K10" i="16"/>
  <c r="N10" i="16" s="1"/>
  <c r="M9" i="16"/>
  <c r="P9" i="16" s="1"/>
  <c r="L9" i="16"/>
  <c r="O9" i="16" s="1"/>
  <c r="K9" i="16"/>
  <c r="N9" i="16" s="1"/>
  <c r="M8" i="16"/>
  <c r="P8" i="16" s="1"/>
  <c r="L8" i="16"/>
  <c r="O8" i="16" s="1"/>
  <c r="K8" i="16"/>
  <c r="N8" i="16" s="1"/>
  <c r="M7" i="16"/>
  <c r="P7" i="16" s="1"/>
  <c r="L7" i="16"/>
  <c r="O7" i="16" s="1"/>
  <c r="K7" i="16"/>
  <c r="N7" i="16" s="1"/>
  <c r="M6" i="16"/>
  <c r="P6" i="16" s="1"/>
  <c r="L6" i="16"/>
  <c r="O6" i="16" s="1"/>
  <c r="K6" i="16"/>
  <c r="N6" i="16" s="1"/>
  <c r="M5" i="16"/>
  <c r="P5" i="16" s="1"/>
  <c r="L5" i="16"/>
  <c r="O5" i="16" s="1"/>
  <c r="K5" i="16"/>
  <c r="N5" i="16" s="1"/>
  <c r="M4" i="16"/>
  <c r="P4" i="16" s="1"/>
  <c r="L4" i="16"/>
  <c r="O4" i="16" s="1"/>
  <c r="K4" i="16"/>
  <c r="N4" i="16" s="1"/>
  <c r="M3" i="16"/>
  <c r="P3" i="16" s="1"/>
  <c r="L3" i="16"/>
  <c r="O3" i="16" s="1"/>
  <c r="K3" i="16"/>
  <c r="N3" i="16" s="1"/>
  <c r="M2" i="16"/>
  <c r="P2" i="16" s="1"/>
  <c r="L2" i="16"/>
  <c r="O2" i="16" s="1"/>
  <c r="K2" i="16"/>
  <c r="N2" i="16" s="1"/>
  <c r="M8" i="15"/>
  <c r="P8" i="15" s="1"/>
  <c r="L8" i="15"/>
  <c r="O8" i="15" s="1"/>
  <c r="K8" i="15"/>
  <c r="N8" i="15" s="1"/>
  <c r="M7" i="15"/>
  <c r="P7" i="15" s="1"/>
  <c r="L7" i="15"/>
  <c r="O7" i="15" s="1"/>
  <c r="K7" i="15"/>
  <c r="N7" i="15" s="1"/>
  <c r="M6" i="15"/>
  <c r="P6" i="15" s="1"/>
  <c r="L6" i="15"/>
  <c r="O6" i="15" s="1"/>
  <c r="K6" i="15"/>
  <c r="N6" i="15" s="1"/>
  <c r="M5" i="15"/>
  <c r="P5" i="15" s="1"/>
  <c r="L5" i="15"/>
  <c r="O5" i="15" s="1"/>
  <c r="K5" i="15"/>
  <c r="N5" i="15" s="1"/>
  <c r="M4" i="15"/>
  <c r="P4" i="15" s="1"/>
  <c r="L4" i="15"/>
  <c r="O4" i="15" s="1"/>
  <c r="K4" i="15"/>
  <c r="N4" i="15" s="1"/>
  <c r="M3" i="15"/>
  <c r="P3" i="15" s="1"/>
  <c r="L3" i="15"/>
  <c r="O3" i="15" s="1"/>
  <c r="K3" i="15"/>
  <c r="N3" i="15" s="1"/>
  <c r="M2" i="15"/>
  <c r="P2" i="15" s="1"/>
  <c r="L2" i="15"/>
  <c r="O2" i="15" s="1"/>
  <c r="K2" i="15"/>
  <c r="N2" i="15" s="1"/>
  <c r="M8" i="14"/>
  <c r="P8" i="14" s="1"/>
  <c r="L8" i="14"/>
  <c r="O8" i="14" s="1"/>
  <c r="K8" i="14"/>
  <c r="N8" i="14" s="1"/>
  <c r="M7" i="14"/>
  <c r="P7" i="14" s="1"/>
  <c r="L7" i="14"/>
  <c r="O7" i="14" s="1"/>
  <c r="K7" i="14"/>
  <c r="N7" i="14" s="1"/>
  <c r="M6" i="14"/>
  <c r="P6" i="14" s="1"/>
  <c r="L6" i="14"/>
  <c r="O6" i="14" s="1"/>
  <c r="K6" i="14"/>
  <c r="N6" i="14" s="1"/>
  <c r="M5" i="14"/>
  <c r="P5" i="14" s="1"/>
  <c r="L5" i="14"/>
  <c r="O5" i="14" s="1"/>
  <c r="K5" i="14"/>
  <c r="N5" i="14" s="1"/>
  <c r="M4" i="14"/>
  <c r="P4" i="14" s="1"/>
  <c r="L4" i="14"/>
  <c r="O4" i="14" s="1"/>
  <c r="K4" i="14"/>
  <c r="N4" i="14" s="1"/>
  <c r="M3" i="14"/>
  <c r="P3" i="14" s="1"/>
  <c r="L3" i="14"/>
  <c r="O3" i="14" s="1"/>
  <c r="K3" i="14"/>
  <c r="N3" i="14" s="1"/>
  <c r="M2" i="14"/>
  <c r="P2" i="14" s="1"/>
  <c r="L2" i="14"/>
  <c r="O2" i="14" s="1"/>
  <c r="K2" i="14"/>
  <c r="N2" i="14" s="1"/>
  <c r="M10" i="13"/>
  <c r="P10" i="13" s="1"/>
  <c r="L10" i="13"/>
  <c r="O10" i="13" s="1"/>
  <c r="K10" i="13"/>
  <c r="N10" i="13" s="1"/>
  <c r="M9" i="13"/>
  <c r="P9" i="13" s="1"/>
  <c r="L9" i="13"/>
  <c r="O9" i="13" s="1"/>
  <c r="K9" i="13"/>
  <c r="N9" i="13" s="1"/>
  <c r="M8" i="13"/>
  <c r="P8" i="13" s="1"/>
  <c r="L8" i="13"/>
  <c r="O8" i="13" s="1"/>
  <c r="K8" i="13"/>
  <c r="N8" i="13" s="1"/>
  <c r="M7" i="13"/>
  <c r="P7" i="13" s="1"/>
  <c r="L7" i="13"/>
  <c r="O7" i="13" s="1"/>
  <c r="K7" i="13"/>
  <c r="N7" i="13" s="1"/>
  <c r="M6" i="13"/>
  <c r="P6" i="13" s="1"/>
  <c r="L6" i="13"/>
  <c r="O6" i="13" s="1"/>
  <c r="K6" i="13"/>
  <c r="N6" i="13" s="1"/>
  <c r="M5" i="13"/>
  <c r="P5" i="13" s="1"/>
  <c r="L5" i="13"/>
  <c r="O5" i="13" s="1"/>
  <c r="K5" i="13"/>
  <c r="N5" i="13" s="1"/>
  <c r="M4" i="13"/>
  <c r="P4" i="13" s="1"/>
  <c r="L4" i="13"/>
  <c r="O4" i="13" s="1"/>
  <c r="K4" i="13"/>
  <c r="N4" i="13" s="1"/>
  <c r="M3" i="13"/>
  <c r="P3" i="13" s="1"/>
  <c r="L3" i="13"/>
  <c r="O3" i="13" s="1"/>
  <c r="K3" i="13"/>
  <c r="N3" i="13" s="1"/>
  <c r="M2" i="13"/>
  <c r="P2" i="13" s="1"/>
  <c r="L2" i="13"/>
  <c r="O2" i="13" s="1"/>
  <c r="K2" i="13"/>
  <c r="N2" i="13" s="1"/>
  <c r="M10" i="12"/>
  <c r="P10" i="12" s="1"/>
  <c r="L10" i="12"/>
  <c r="O10" i="12" s="1"/>
  <c r="K10" i="12"/>
  <c r="N10" i="12" s="1"/>
  <c r="M9" i="12"/>
  <c r="P9" i="12" s="1"/>
  <c r="L9" i="12"/>
  <c r="O9" i="12" s="1"/>
  <c r="K9" i="12"/>
  <c r="N9" i="12" s="1"/>
  <c r="M8" i="12"/>
  <c r="P8" i="12" s="1"/>
  <c r="L8" i="12"/>
  <c r="O8" i="12" s="1"/>
  <c r="K8" i="12"/>
  <c r="N8" i="12" s="1"/>
  <c r="M7" i="12"/>
  <c r="P7" i="12" s="1"/>
  <c r="L7" i="12"/>
  <c r="O7" i="12" s="1"/>
  <c r="K7" i="12"/>
  <c r="N7" i="12" s="1"/>
  <c r="M6" i="12"/>
  <c r="P6" i="12" s="1"/>
  <c r="L6" i="12"/>
  <c r="O6" i="12" s="1"/>
  <c r="K6" i="12"/>
  <c r="N6" i="12" s="1"/>
  <c r="M5" i="12"/>
  <c r="P5" i="12" s="1"/>
  <c r="L5" i="12"/>
  <c r="O5" i="12" s="1"/>
  <c r="K5" i="12"/>
  <c r="N5" i="12" s="1"/>
  <c r="M4" i="12"/>
  <c r="P4" i="12" s="1"/>
  <c r="L4" i="12"/>
  <c r="O4" i="12" s="1"/>
  <c r="K4" i="12"/>
  <c r="N4" i="12" s="1"/>
  <c r="M3" i="12"/>
  <c r="P3" i="12" s="1"/>
  <c r="L3" i="12"/>
  <c r="O3" i="12" s="1"/>
  <c r="K3" i="12"/>
  <c r="N3" i="12" s="1"/>
  <c r="M2" i="12"/>
  <c r="P2" i="12" s="1"/>
  <c r="L2" i="12"/>
  <c r="O2" i="12" s="1"/>
  <c r="K2" i="12"/>
  <c r="N2" i="12" s="1"/>
  <c r="M10" i="11"/>
  <c r="P10" i="11" s="1"/>
  <c r="L10" i="11"/>
  <c r="O10" i="11" s="1"/>
  <c r="K10" i="11"/>
  <c r="N10" i="11" s="1"/>
  <c r="M9" i="11"/>
  <c r="P9" i="11" s="1"/>
  <c r="L9" i="11"/>
  <c r="O9" i="11" s="1"/>
  <c r="K9" i="11"/>
  <c r="N9" i="11" s="1"/>
  <c r="M8" i="11"/>
  <c r="P8" i="11" s="1"/>
  <c r="L8" i="11"/>
  <c r="O8" i="11" s="1"/>
  <c r="K8" i="11"/>
  <c r="N8" i="11" s="1"/>
  <c r="M7" i="11"/>
  <c r="P7" i="11" s="1"/>
  <c r="L7" i="11"/>
  <c r="O7" i="11" s="1"/>
  <c r="K7" i="11"/>
  <c r="N7" i="11" s="1"/>
  <c r="M6" i="11"/>
  <c r="P6" i="11" s="1"/>
  <c r="L6" i="11"/>
  <c r="O6" i="11" s="1"/>
  <c r="K6" i="11"/>
  <c r="N6" i="11" s="1"/>
  <c r="M5" i="11"/>
  <c r="P5" i="11" s="1"/>
  <c r="L5" i="11"/>
  <c r="O5" i="11" s="1"/>
  <c r="K5" i="11"/>
  <c r="N5" i="11" s="1"/>
  <c r="M4" i="11"/>
  <c r="P4" i="11" s="1"/>
  <c r="L4" i="11"/>
  <c r="O4" i="11" s="1"/>
  <c r="K4" i="11"/>
  <c r="N4" i="11" s="1"/>
  <c r="M3" i="11"/>
  <c r="P3" i="11" s="1"/>
  <c r="L3" i="11"/>
  <c r="O3" i="11" s="1"/>
  <c r="K3" i="11"/>
  <c r="N3" i="11" s="1"/>
  <c r="M2" i="11"/>
  <c r="P2" i="11" s="1"/>
  <c r="L2" i="11"/>
  <c r="O2" i="11" s="1"/>
  <c r="K2" i="11"/>
  <c r="N2" i="11" s="1"/>
  <c r="P11" i="10"/>
  <c r="O11" i="10"/>
  <c r="N11" i="10"/>
  <c r="M10" i="10"/>
  <c r="P10" i="10" s="1"/>
  <c r="L10" i="10"/>
  <c r="O10" i="10" s="1"/>
  <c r="K10" i="10"/>
  <c r="N10" i="10" s="1"/>
  <c r="M9" i="10"/>
  <c r="P9" i="10" s="1"/>
  <c r="L9" i="10"/>
  <c r="O9" i="10" s="1"/>
  <c r="K9" i="10"/>
  <c r="N9" i="10" s="1"/>
  <c r="M8" i="10"/>
  <c r="P8" i="10" s="1"/>
  <c r="L8" i="10"/>
  <c r="O8" i="10" s="1"/>
  <c r="K8" i="10"/>
  <c r="N8" i="10" s="1"/>
  <c r="M7" i="10"/>
  <c r="P7" i="10" s="1"/>
  <c r="L7" i="10"/>
  <c r="O7" i="10" s="1"/>
  <c r="K7" i="10"/>
  <c r="N7" i="10" s="1"/>
  <c r="M6" i="10"/>
  <c r="P6" i="10" s="1"/>
  <c r="L6" i="10"/>
  <c r="O6" i="10" s="1"/>
  <c r="K6" i="10"/>
  <c r="N6" i="10" s="1"/>
  <c r="M5" i="10"/>
  <c r="P5" i="10" s="1"/>
  <c r="L5" i="10"/>
  <c r="O5" i="10" s="1"/>
  <c r="K5" i="10"/>
  <c r="N5" i="10" s="1"/>
  <c r="M4" i="10"/>
  <c r="P4" i="10" s="1"/>
  <c r="L4" i="10"/>
  <c r="O4" i="10" s="1"/>
  <c r="K4" i="10"/>
  <c r="N4" i="10" s="1"/>
  <c r="M3" i="10"/>
  <c r="P3" i="10" s="1"/>
  <c r="L3" i="10"/>
  <c r="O3" i="10" s="1"/>
  <c r="K3" i="10"/>
  <c r="N3" i="10" s="1"/>
  <c r="M2" i="10"/>
  <c r="P2" i="10" s="1"/>
  <c r="L2" i="10"/>
  <c r="O2" i="10" s="1"/>
  <c r="K2" i="10"/>
  <c r="N2" i="10" s="1"/>
  <c r="M8" i="9"/>
  <c r="P8" i="9" s="1"/>
  <c r="L8" i="9"/>
  <c r="O8" i="9" s="1"/>
  <c r="K8" i="9"/>
  <c r="N8" i="9" s="1"/>
  <c r="M7" i="9"/>
  <c r="P7" i="9" s="1"/>
  <c r="L7" i="9"/>
  <c r="O7" i="9" s="1"/>
  <c r="K7" i="9"/>
  <c r="N7" i="9" s="1"/>
  <c r="M6" i="9"/>
  <c r="P6" i="9" s="1"/>
  <c r="L6" i="9"/>
  <c r="O6" i="9" s="1"/>
  <c r="K6" i="9"/>
  <c r="N6" i="9" s="1"/>
  <c r="M5" i="9"/>
  <c r="P5" i="9" s="1"/>
  <c r="L5" i="9"/>
  <c r="O5" i="9" s="1"/>
  <c r="K5" i="9"/>
  <c r="N5" i="9" s="1"/>
  <c r="M4" i="9"/>
  <c r="P4" i="9" s="1"/>
  <c r="L4" i="9"/>
  <c r="O4" i="9" s="1"/>
  <c r="K4" i="9"/>
  <c r="N4" i="9" s="1"/>
  <c r="M3" i="9"/>
  <c r="P3" i="9" s="1"/>
  <c r="L3" i="9"/>
  <c r="O3" i="9" s="1"/>
  <c r="K3" i="9"/>
  <c r="N3" i="9" s="1"/>
  <c r="M2" i="9"/>
  <c r="P2" i="9" s="1"/>
  <c r="L2" i="9"/>
  <c r="O2" i="9" s="1"/>
  <c r="K2" i="9"/>
  <c r="N2" i="9" s="1"/>
  <c r="M8" i="8"/>
  <c r="P8" i="8" s="1"/>
  <c r="L8" i="8"/>
  <c r="O8" i="8" s="1"/>
  <c r="K8" i="8"/>
  <c r="N8" i="8" s="1"/>
  <c r="M7" i="8"/>
  <c r="P7" i="8" s="1"/>
  <c r="L7" i="8"/>
  <c r="O7" i="8" s="1"/>
  <c r="K7" i="8"/>
  <c r="N7" i="8" s="1"/>
  <c r="M6" i="8"/>
  <c r="P6" i="8" s="1"/>
  <c r="L6" i="8"/>
  <c r="O6" i="8" s="1"/>
  <c r="K6" i="8"/>
  <c r="N6" i="8" s="1"/>
  <c r="M5" i="8"/>
  <c r="P5" i="8" s="1"/>
  <c r="L5" i="8"/>
  <c r="O5" i="8" s="1"/>
  <c r="K5" i="8"/>
  <c r="N5" i="8" s="1"/>
  <c r="M4" i="8"/>
  <c r="P4" i="8" s="1"/>
  <c r="L4" i="8"/>
  <c r="O4" i="8" s="1"/>
  <c r="K4" i="8"/>
  <c r="N4" i="8" s="1"/>
  <c r="M3" i="8"/>
  <c r="P3" i="8" s="1"/>
  <c r="L3" i="8"/>
  <c r="O3" i="8" s="1"/>
  <c r="K3" i="8"/>
  <c r="N3" i="8" s="1"/>
  <c r="M2" i="8"/>
  <c r="P2" i="8" s="1"/>
  <c r="L2" i="8"/>
  <c r="O2" i="8" s="1"/>
  <c r="K2" i="8"/>
  <c r="N2" i="8" s="1"/>
  <c r="M8" i="7"/>
  <c r="P8" i="7" s="1"/>
  <c r="L8" i="7"/>
  <c r="O8" i="7" s="1"/>
  <c r="K8" i="7"/>
  <c r="N8" i="7" s="1"/>
  <c r="M7" i="7"/>
  <c r="P7" i="7" s="1"/>
  <c r="L7" i="7"/>
  <c r="O7" i="7" s="1"/>
  <c r="K7" i="7"/>
  <c r="N7" i="7" s="1"/>
  <c r="M6" i="7"/>
  <c r="P6" i="7" s="1"/>
  <c r="L6" i="7"/>
  <c r="O6" i="7" s="1"/>
  <c r="K6" i="7"/>
  <c r="N6" i="7" s="1"/>
  <c r="M5" i="7"/>
  <c r="P5" i="7" s="1"/>
  <c r="L5" i="7"/>
  <c r="O5" i="7" s="1"/>
  <c r="K5" i="7"/>
  <c r="N5" i="7" s="1"/>
  <c r="M4" i="7"/>
  <c r="P4" i="7" s="1"/>
  <c r="L4" i="7"/>
  <c r="O4" i="7" s="1"/>
  <c r="K4" i="7"/>
  <c r="N4" i="7" s="1"/>
  <c r="M3" i="7"/>
  <c r="P3" i="7" s="1"/>
  <c r="L3" i="7"/>
  <c r="O3" i="7" s="1"/>
  <c r="K3" i="7"/>
  <c r="N3" i="7" s="1"/>
  <c r="M2" i="7"/>
  <c r="P2" i="7" s="1"/>
  <c r="L2" i="7"/>
  <c r="O2" i="7" s="1"/>
  <c r="K2" i="7"/>
  <c r="N2" i="7" s="1"/>
  <c r="M8" i="6"/>
  <c r="P8" i="6" s="1"/>
  <c r="L8" i="6"/>
  <c r="O8" i="6" s="1"/>
  <c r="K8" i="6"/>
  <c r="N8" i="6" s="1"/>
  <c r="M7" i="6"/>
  <c r="P7" i="6" s="1"/>
  <c r="L7" i="6"/>
  <c r="O7" i="6" s="1"/>
  <c r="K7" i="6"/>
  <c r="N7" i="6" s="1"/>
  <c r="M6" i="6"/>
  <c r="P6" i="6" s="1"/>
  <c r="L6" i="6"/>
  <c r="O6" i="6" s="1"/>
  <c r="K6" i="6"/>
  <c r="N6" i="6" s="1"/>
  <c r="M5" i="6"/>
  <c r="P5" i="6" s="1"/>
  <c r="L5" i="6"/>
  <c r="O5" i="6" s="1"/>
  <c r="K5" i="6"/>
  <c r="N5" i="6" s="1"/>
  <c r="M4" i="6"/>
  <c r="P4" i="6" s="1"/>
  <c r="L4" i="6"/>
  <c r="O4" i="6" s="1"/>
  <c r="K4" i="6"/>
  <c r="N4" i="6" s="1"/>
  <c r="M3" i="6"/>
  <c r="P3" i="6" s="1"/>
  <c r="L3" i="6"/>
  <c r="O3" i="6" s="1"/>
  <c r="K3" i="6"/>
  <c r="N3" i="6" s="1"/>
  <c r="M2" i="6"/>
  <c r="P2" i="6" s="1"/>
  <c r="L2" i="6"/>
  <c r="O2" i="6" s="1"/>
  <c r="K2" i="6"/>
  <c r="N2" i="6" s="1"/>
  <c r="M8" i="5"/>
  <c r="P8" i="5" s="1"/>
  <c r="L8" i="5"/>
  <c r="O8" i="5" s="1"/>
  <c r="K8" i="5"/>
  <c r="N8" i="5" s="1"/>
  <c r="M7" i="5"/>
  <c r="P7" i="5" s="1"/>
  <c r="L7" i="5"/>
  <c r="O7" i="5" s="1"/>
  <c r="K7" i="5"/>
  <c r="N7" i="5" s="1"/>
  <c r="M6" i="5"/>
  <c r="P6" i="5" s="1"/>
  <c r="L6" i="5"/>
  <c r="O6" i="5" s="1"/>
  <c r="K6" i="5"/>
  <c r="N6" i="5" s="1"/>
  <c r="M5" i="5"/>
  <c r="P5" i="5" s="1"/>
  <c r="L5" i="5"/>
  <c r="O5" i="5" s="1"/>
  <c r="K5" i="5"/>
  <c r="N5" i="5" s="1"/>
  <c r="M4" i="5"/>
  <c r="P4" i="5" s="1"/>
  <c r="L4" i="5"/>
  <c r="O4" i="5" s="1"/>
  <c r="K4" i="5"/>
  <c r="N4" i="5" s="1"/>
  <c r="M3" i="5"/>
  <c r="P3" i="5" s="1"/>
  <c r="L3" i="5"/>
  <c r="O3" i="5" s="1"/>
  <c r="K3" i="5"/>
  <c r="N3" i="5" s="1"/>
  <c r="M2" i="5"/>
  <c r="P2" i="5" s="1"/>
  <c r="L2" i="5"/>
  <c r="O2" i="5" s="1"/>
  <c r="K2" i="5"/>
  <c r="N2" i="5" s="1"/>
  <c r="M8" i="4"/>
  <c r="P8" i="4" s="1"/>
  <c r="L8" i="4"/>
  <c r="O8" i="4" s="1"/>
  <c r="K8" i="4"/>
  <c r="N8" i="4" s="1"/>
  <c r="M7" i="4"/>
  <c r="P7" i="4" s="1"/>
  <c r="L7" i="4"/>
  <c r="O7" i="4" s="1"/>
  <c r="K7" i="4"/>
  <c r="N7" i="4" s="1"/>
  <c r="M6" i="4"/>
  <c r="P6" i="4" s="1"/>
  <c r="L6" i="4"/>
  <c r="O6" i="4" s="1"/>
  <c r="K6" i="4"/>
  <c r="N6" i="4" s="1"/>
  <c r="M5" i="4"/>
  <c r="P5" i="4" s="1"/>
  <c r="L5" i="4"/>
  <c r="O5" i="4" s="1"/>
  <c r="K5" i="4"/>
  <c r="N5" i="4" s="1"/>
  <c r="M4" i="4"/>
  <c r="P4" i="4" s="1"/>
  <c r="L4" i="4"/>
  <c r="O4" i="4" s="1"/>
  <c r="K4" i="4"/>
  <c r="N4" i="4" s="1"/>
  <c r="M3" i="4"/>
  <c r="P3" i="4" s="1"/>
  <c r="L3" i="4"/>
  <c r="O3" i="4" s="1"/>
  <c r="K3" i="4"/>
  <c r="N3" i="4" s="1"/>
  <c r="M2" i="4"/>
  <c r="P2" i="4" s="1"/>
  <c r="L2" i="4"/>
  <c r="O2" i="4" s="1"/>
  <c r="K2" i="4"/>
  <c r="N2" i="4" s="1"/>
  <c r="M8" i="3"/>
  <c r="P8" i="3" s="1"/>
  <c r="L8" i="3"/>
  <c r="O8" i="3" s="1"/>
  <c r="N8" i="3"/>
  <c r="M7" i="3"/>
  <c r="P7" i="3" s="1"/>
  <c r="L7" i="3"/>
  <c r="O7" i="3" s="1"/>
  <c r="N7" i="3"/>
  <c r="M6" i="3"/>
  <c r="P6" i="3" s="1"/>
  <c r="L6" i="3"/>
  <c r="O6" i="3" s="1"/>
  <c r="N6" i="3"/>
  <c r="M5" i="3"/>
  <c r="P5" i="3" s="1"/>
  <c r="L5" i="3"/>
  <c r="O5" i="3" s="1"/>
  <c r="N5" i="3"/>
  <c r="M4" i="3"/>
  <c r="P4" i="3" s="1"/>
  <c r="L4" i="3"/>
  <c r="O4" i="3" s="1"/>
  <c r="N4" i="3"/>
  <c r="M3" i="3"/>
  <c r="P3" i="3" s="1"/>
  <c r="L3" i="3"/>
  <c r="O3" i="3" s="1"/>
  <c r="N3" i="3"/>
  <c r="M2" i="3"/>
  <c r="P2" i="3" s="1"/>
  <c r="L2" i="3"/>
  <c r="O2" i="3" s="1"/>
  <c r="N2" i="3"/>
  <c r="M11" i="2"/>
  <c r="P11" i="2" s="1"/>
  <c r="L11" i="2"/>
  <c r="O11" i="2" s="1"/>
  <c r="K11" i="2"/>
  <c r="N11" i="2" s="1"/>
  <c r="M10" i="2"/>
  <c r="P10" i="2" s="1"/>
  <c r="L10" i="2"/>
  <c r="O10" i="2" s="1"/>
  <c r="K10" i="2"/>
  <c r="N10" i="2" s="1"/>
  <c r="M9" i="2"/>
  <c r="P9" i="2" s="1"/>
  <c r="L9" i="2"/>
  <c r="O9" i="2" s="1"/>
  <c r="K9" i="2"/>
  <c r="N9" i="2" s="1"/>
  <c r="M8" i="2"/>
  <c r="P8" i="2" s="1"/>
  <c r="L8" i="2"/>
  <c r="O8" i="2" s="1"/>
  <c r="K8" i="2"/>
  <c r="N8" i="2" s="1"/>
  <c r="M7" i="2"/>
  <c r="P7" i="2" s="1"/>
  <c r="L7" i="2"/>
  <c r="O7" i="2" s="1"/>
  <c r="K7" i="2"/>
  <c r="N7" i="2" s="1"/>
  <c r="M6" i="2"/>
  <c r="P6" i="2" s="1"/>
  <c r="L6" i="2"/>
  <c r="O6" i="2" s="1"/>
  <c r="K6" i="2"/>
  <c r="N6" i="2" s="1"/>
  <c r="M5" i="2"/>
  <c r="P5" i="2" s="1"/>
  <c r="L5" i="2"/>
  <c r="O5" i="2" s="1"/>
  <c r="K5" i="2"/>
  <c r="N5" i="2" s="1"/>
  <c r="M4" i="2"/>
  <c r="P4" i="2" s="1"/>
  <c r="L4" i="2"/>
  <c r="O4" i="2" s="1"/>
  <c r="K4" i="2"/>
  <c r="N4" i="2" s="1"/>
  <c r="M3" i="2"/>
  <c r="P3" i="2" s="1"/>
  <c r="L3" i="2"/>
  <c r="O3" i="2" s="1"/>
  <c r="K3" i="2"/>
  <c r="N3" i="2" s="1"/>
  <c r="M2" i="2"/>
  <c r="P2" i="2" s="1"/>
  <c r="L2" i="2"/>
  <c r="O2" i="2" s="1"/>
  <c r="K2" i="2"/>
  <c r="N2" i="2" s="1"/>
  <c r="M3" i="1"/>
  <c r="P3" i="1" s="1"/>
  <c r="M4" i="1"/>
  <c r="P4" i="1" s="1"/>
  <c r="M5" i="1"/>
  <c r="P5" i="1" s="1"/>
  <c r="M6" i="1"/>
  <c r="P6" i="1" s="1"/>
  <c r="M7" i="1"/>
  <c r="P7" i="1" s="1"/>
  <c r="M8" i="1"/>
  <c r="P8" i="1" s="1"/>
  <c r="M9" i="1"/>
  <c r="P9" i="1" s="1"/>
  <c r="M10" i="1"/>
  <c r="P10" i="1" s="1"/>
  <c r="M11" i="1"/>
  <c r="P11" i="1" s="1"/>
  <c r="M2" i="1"/>
  <c r="P2" i="1" s="1"/>
  <c r="L3" i="1"/>
  <c r="O3" i="1" s="1"/>
  <c r="L4" i="1"/>
  <c r="O4" i="1" s="1"/>
  <c r="L5" i="1"/>
  <c r="O5" i="1" s="1"/>
  <c r="L6" i="1"/>
  <c r="O6" i="1" s="1"/>
  <c r="L7" i="1"/>
  <c r="O7" i="1" s="1"/>
  <c r="L8" i="1"/>
  <c r="O8" i="1" s="1"/>
  <c r="L9" i="1"/>
  <c r="O9" i="1" s="1"/>
  <c r="L10" i="1"/>
  <c r="O10" i="1" s="1"/>
  <c r="L11" i="1"/>
  <c r="O11" i="1" s="1"/>
  <c r="L2" i="1"/>
  <c r="O2" i="1" s="1"/>
  <c r="K2" i="1"/>
  <c r="N2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</calcChain>
</file>

<file path=xl/sharedStrings.xml><?xml version="1.0" encoding="utf-8"?>
<sst xmlns="http://schemas.openxmlformats.org/spreadsheetml/2006/main" count="496" uniqueCount="86">
  <si>
    <t>معبر</t>
  </si>
  <si>
    <t>عرض معبر</t>
  </si>
  <si>
    <t>بلوار البرز</t>
  </si>
  <si>
    <t>بلوار دانش</t>
  </si>
  <si>
    <t>بلوار خوارزمی</t>
  </si>
  <si>
    <t>بلوار زاگرس</t>
  </si>
  <si>
    <t>فرهنگ</t>
  </si>
  <si>
    <t>مسکونی</t>
  </si>
  <si>
    <t>تجاری</t>
  </si>
  <si>
    <t>اداری</t>
  </si>
  <si>
    <t>درصد افزایش</t>
  </si>
  <si>
    <t>بلوک -----</t>
  </si>
  <si>
    <t>بلوک</t>
  </si>
  <si>
    <t>فیمت دارایی  مسکونی مبنای سال 1403</t>
  </si>
  <si>
    <t>فیمت دارایی  تجاری مبنای سال 1403</t>
  </si>
  <si>
    <t>فیمت دارایی  اداری مبنای سال 1403</t>
  </si>
  <si>
    <t>ضریب مسکونی سال 1403</t>
  </si>
  <si>
    <t>ضریب تجاری سال 1403</t>
  </si>
  <si>
    <t>ضریب اداری سال 1403</t>
  </si>
  <si>
    <t>قیمت دارایی تجاری 1404</t>
  </si>
  <si>
    <t xml:space="preserve">قیمت دارایی مسکونی 1404  </t>
  </si>
  <si>
    <t>قیمت دارایی اداری 1404</t>
  </si>
  <si>
    <t>ضریب مسکونی 1404</t>
  </si>
  <si>
    <t>ضریب تجاری 1404</t>
  </si>
  <si>
    <t>ضریب اداری 1404</t>
  </si>
  <si>
    <t>فرشتگان</t>
  </si>
  <si>
    <t>تابان</t>
  </si>
  <si>
    <t>ارکیده</t>
  </si>
  <si>
    <t>سهند</t>
  </si>
  <si>
    <t>رز</t>
  </si>
  <si>
    <t>2تا7</t>
  </si>
  <si>
    <t>8تا12</t>
  </si>
  <si>
    <t>بلوار خلیج فارس-حدفاصل دوراهی کازرون-قائمیه تاپل نمایندگی سایپا</t>
  </si>
  <si>
    <t>بلوک 1</t>
  </si>
  <si>
    <t>معابر8تا12</t>
  </si>
  <si>
    <t>معابر2تا7</t>
  </si>
  <si>
    <t>بلوار خلیج فارس-حدفاصل پل جلو نمایندگی سایپا تا یدکی فروشی خسروی</t>
  </si>
  <si>
    <t>بلوک 2</t>
  </si>
  <si>
    <t>بلوک3</t>
  </si>
  <si>
    <t>بلوار خلیج فارس-حدفاصل یدکی فروشی خسروی تابانک کشاورزی</t>
  </si>
  <si>
    <t>معابر8تا12متر</t>
  </si>
  <si>
    <t>معابر2تا7متر</t>
  </si>
  <si>
    <t>بلوک 4</t>
  </si>
  <si>
    <t>محدوده میدان امام تابانک کشاورزی تابانک ملی تابانک ملت</t>
  </si>
  <si>
    <t>بلوک 5</t>
  </si>
  <si>
    <t>بلوار شهید مدنی ازسمت نورآبادازابتدای محدوده شهر تاباربری محمدی</t>
  </si>
  <si>
    <t>بلوک6</t>
  </si>
  <si>
    <t>حدفاصل باربری محمدی تاباسکول استقلال</t>
  </si>
  <si>
    <t>معابرکمتراز8متر</t>
  </si>
  <si>
    <t>بلوک7</t>
  </si>
  <si>
    <t>حدفاصل باسکول استقلال تاپل بنارمورد ومحله بنارمورد</t>
  </si>
  <si>
    <t>بلوک 8</t>
  </si>
  <si>
    <t>حدفاصل پل بنارمورد تا بانک ملت</t>
  </si>
  <si>
    <t>طرفین بلوارازسمت شیراز حدفاصل ابتدای شهرتا اورژانس115</t>
  </si>
  <si>
    <t>بلوک9</t>
  </si>
  <si>
    <t>طرفین بلوارحدفاصل اورژانس  تا دره اردشیری</t>
  </si>
  <si>
    <t>بلوک 10</t>
  </si>
  <si>
    <t>بلوک11</t>
  </si>
  <si>
    <t>طرفین بلوارحدفاصل پل دره  اردشیری تاپل اولاد میرزاعلی</t>
  </si>
  <si>
    <t xml:space="preserve"> </t>
  </si>
  <si>
    <t>بلوک12</t>
  </si>
  <si>
    <t>طرفین بلوارحدفاصل پل اولاد میرزایی تا پل پلیس راه</t>
  </si>
  <si>
    <t>بلوک 13</t>
  </si>
  <si>
    <t>طرفین بلوار امام حدفاصل پل پلیس راه تا بانک صادرات قائمیه</t>
  </si>
  <si>
    <t>بلوک14</t>
  </si>
  <si>
    <t>طرفین بلوار حدفاصل بانک صادرات تا بانک ملی قائمیه</t>
  </si>
  <si>
    <t>بلوک15</t>
  </si>
  <si>
    <t>اولاد میرزایی میدان امام حسین حدفاصل100متری خ شهیدمدنی  تا پل دره اردشیری خیابان شهیددستغیب تاانتهای اولاد میرزایی</t>
  </si>
  <si>
    <t>330.000ریال</t>
  </si>
  <si>
    <t xml:space="preserve">قیمت دارایی مسکونی 1405  </t>
  </si>
  <si>
    <t>قیمت دارایی تجاری 1405</t>
  </si>
  <si>
    <t>قیمت دارایی اداری 1405</t>
  </si>
  <si>
    <t>ضریب مسکونی 1405</t>
  </si>
  <si>
    <t>ضریب تجاری 1405</t>
  </si>
  <si>
    <t>ضریب اداری 1405</t>
  </si>
  <si>
    <t>فیمت دارایی  مسکونی مبنای سال 1404</t>
  </si>
  <si>
    <t>فیمت دارایی  تجاری مبنای سال 1404</t>
  </si>
  <si>
    <t>فیمت دارایی  اداری مبنای سال 1404</t>
  </si>
  <si>
    <t>ضریب مسکونی سال 1404</t>
  </si>
  <si>
    <t>ضریب تجاری سال 1404</t>
  </si>
  <si>
    <t>ضریب اداری سال 1404</t>
  </si>
  <si>
    <t>22.7</t>
  </si>
  <si>
    <t>6.1</t>
  </si>
  <si>
    <t>6.10</t>
  </si>
  <si>
    <t>4.38</t>
  </si>
  <si>
    <t>3.85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</si>
</sst>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_-* #,##0\-;_-* &quot;-&quot;_-;_-@_-"/>
    <numFmt numFmtId="165" formatCode="_-&quot;ريال&quot;\ * #,##0_-;_-&quot;ريال&quot;\ * #,##0\-;_-&quot;ريال&quot;\ * &quot;-&quot;_-;_-@_-"/>
    <numFmt numFmtId="166" formatCode="_-[$ريال-429]* #,##0_-;_-[$ريال-429]* #,##0\-;_-[$ريال-429]* &quot;-&quot;_-;_-@_-"/>
  </numFmts>
  <fonts count="9">
    <font>
      <sz val="11"/>
      <color theme="1"/>
      <name val="Calibri"/>
      <family val="2"/>
      <scheme val="minor"/>
    </font>
    <font>
      <sz val="11"/>
      <color theme="1"/>
      <name val="2  Titr"/>
      <charset val="178"/>
    </font>
    <font>
      <sz val="11"/>
      <color theme="1"/>
      <name val="B Nazanin"/>
      <charset val="178"/>
    </font>
    <font>
      <sz val="11"/>
      <color theme="1"/>
      <name val="B Zar"/>
      <charset val="178"/>
    </font>
    <font>
      <sz val="48"/>
      <color theme="1"/>
      <name val="2  Titr"/>
      <charset val="178"/>
    </font>
    <font>
      <sz val="48"/>
      <color theme="1"/>
      <name val="Calibri"/>
      <family val="2"/>
      <scheme val="minor"/>
    </font>
    <font>
      <sz val="14"/>
      <color theme="1"/>
      <name val="B Zar"/>
      <charset val="178"/>
    </font>
    <font>
      <sz val="14"/>
      <color theme="1"/>
      <name val="B Nazanin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165" fontId="3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6" fontId="2" fillId="0" borderId="1" xfId="0" applyNumberFormat="1" applyFont="1" applyBorder="1"/>
    <xf numFmtId="41" fontId="2" fillId="0" borderId="1" xfId="0" applyNumberFormat="1" applyFont="1" applyBorder="1"/>
    <xf numFmtId="41" fontId="2" fillId="0" borderId="14" xfId="0" applyNumberFormat="1" applyFont="1" applyBorder="1"/>
    <xf numFmtId="41" fontId="2" fillId="0" borderId="2" xfId="0" applyNumberFormat="1" applyFont="1" applyBorder="1"/>
    <xf numFmtId="43" fontId="2" fillId="0" borderId="2" xfId="0" applyNumberFormat="1" applyFont="1" applyBorder="1"/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/>
    <xf numFmtId="49" fontId="0" fillId="0" borderId="0" xfId="0" applyNumberFormat="1"/>
    <xf numFmtId="165" fontId="6" fillId="0" borderId="1" xfId="0" applyNumberFormat="1" applyFont="1" applyBorder="1"/>
    <xf numFmtId="166" fontId="7" fillId="0" borderId="1" xfId="0" applyNumberFormat="1" applyFont="1" applyBorder="1"/>
    <xf numFmtId="4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4" xfId="0" applyNumberFormat="1" applyFont="1" applyBorder="1"/>
    <xf numFmtId="2" fontId="0" fillId="0" borderId="0" xfId="0" applyNumberFormat="1"/>
    <xf numFmtId="2" fontId="0" fillId="0" borderId="1" xfId="0" applyNumberForma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41" fontId="2" fillId="0" borderId="2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right" vertical="center"/>
    </xf>
    <xf numFmtId="1" fontId="3" fillId="0" borderId="15" xfId="0" applyNumberFormat="1" applyFont="1" applyBorder="1" applyAlignment="1">
      <alignment horizontal="center"/>
    </xf>
    <xf numFmtId="41" fontId="8" fillId="0" borderId="15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41" fontId="8" fillId="0" borderId="3" xfId="0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4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3CF7-1693-4D48-9F17-327565E446D8}">
  <sheetPr>
    <pageSetUpPr fitToPage="1"/>
  </sheetPr>
  <dimension ref="A1:P19"/>
  <sheetViews>
    <sheetView rightToLeft="1" zoomScaleNormal="100" workbookViewId="0">
      <selection activeCell="Q1" sqref="Q1"/>
    </sheetView>
  </sheetViews>
  <sheetFormatPr defaultRowHeight="15"/>
  <cols>
    <col min="1" max="1" width="8.140625" customWidth="1"/>
    <col min="2" max="2" width="16.42578125" customWidth="1"/>
    <col min="3" max="3" width="24.7109375" customWidth="1"/>
    <col min="4" max="4" width="11.42578125" style="11" customWidth="1"/>
    <col min="5" max="6" width="9.140625" style="11"/>
    <col min="7" max="7" width="9.140625" style="52"/>
    <col min="8" max="10" width="9.140625" style="53"/>
    <col min="11" max="15" width="9.140625" style="11"/>
    <col min="16" max="16" width="9" style="11" customWidth="1"/>
  </cols>
  <sheetData>
    <row r="1" spans="1:16" ht="85.5" customHeight="1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23" t="s">
        <v>77</v>
      </c>
      <c r="H1" s="42" t="s">
        <v>78</v>
      </c>
      <c r="I1" s="42" t="s">
        <v>79</v>
      </c>
      <c r="J1" s="43" t="s">
        <v>80</v>
      </c>
      <c r="K1" s="80" t="s">
        <v>69</v>
      </c>
      <c r="L1" s="12" t="s">
        <v>70</v>
      </c>
      <c r="M1" s="81" t="s">
        <v>71</v>
      </c>
      <c r="N1" s="14" t="s">
        <v>72</v>
      </c>
      <c r="O1" s="14" t="s">
        <v>73</v>
      </c>
      <c r="P1" s="14" t="s">
        <v>74</v>
      </c>
    </row>
    <row r="2" spans="1:16" ht="46.5" customHeight="1" thickTop="1" thickBot="1">
      <c r="A2" s="68" t="s">
        <v>33</v>
      </c>
      <c r="B2" s="69"/>
      <c r="C2" s="2" t="s">
        <v>32</v>
      </c>
      <c r="D2" s="3">
        <v>45</v>
      </c>
      <c r="E2" s="28">
        <v>49357.999999999993</v>
      </c>
      <c r="F2" s="28">
        <v>95634</v>
      </c>
      <c r="G2" s="29">
        <v>67252</v>
      </c>
      <c r="H2" s="48">
        <v>21.925151586368983</v>
      </c>
      <c r="I2" s="48">
        <v>34.097777777777779</v>
      </c>
      <c r="J2" s="49">
        <v>20.234996966632963</v>
      </c>
      <c r="K2" s="50">
        <f>(IF(D2&gt;20,8,D2-12)*2+100)%*$B$12*11.5%</f>
        <v>54293.799999999996</v>
      </c>
      <c r="L2" s="50">
        <f>(IF(D2&gt;30,18,D2-12)*3+100)%*$B$13*11.5%</f>
        <v>109802</v>
      </c>
      <c r="M2" s="50">
        <f>(IF(D2&gt;30,18,D2-12)*2+100)%*$B$14*11.5%</f>
        <v>71944</v>
      </c>
      <c r="N2" s="51">
        <f>((H2*E2)/K2)*(100+$B$15)%</f>
        <v>26.908140583271027</v>
      </c>
      <c r="O2" s="51">
        <f>((I2*F2)/L2)*(100+$B$15)%</f>
        <v>40.092387096774196</v>
      </c>
      <c r="P2" s="51">
        <f>((J2*G2)/M2)*(100+$B$15)%</f>
        <v>25.535686389413993</v>
      </c>
    </row>
    <row r="3" spans="1:16" ht="45" customHeight="1" thickTop="1" thickBot="1">
      <c r="A3" s="70"/>
      <c r="B3" s="71"/>
      <c r="C3" s="2" t="s">
        <v>32</v>
      </c>
      <c r="D3" s="3">
        <v>20</v>
      </c>
      <c r="E3" s="28">
        <v>49357.999999999993</v>
      </c>
      <c r="F3" s="28">
        <v>77004</v>
      </c>
      <c r="G3" s="29">
        <v>57361.999999999993</v>
      </c>
      <c r="H3" s="48">
        <v>10.097109283196243</v>
      </c>
      <c r="I3" s="48">
        <v>20.013913043478261</v>
      </c>
      <c r="J3" s="49">
        <v>11.050317492416584</v>
      </c>
      <c r="K3" s="50">
        <f t="shared" ref="K3:K8" si="0">(IF(D3&gt;20,8,D3-12)*2+100)%*$B$12*11.5%</f>
        <v>54293.799999999996</v>
      </c>
      <c r="L3" s="50">
        <f t="shared" ref="L3:L8" si="1">(IF(D3&gt;30,18,D3-12)*3+100)%*$B$13*11.5%</f>
        <v>88412</v>
      </c>
      <c r="M3" s="50">
        <f t="shared" ref="M3:M8" si="2">(IF(D3&gt;30,18,D3-12)*2+100)%*$B$14*11.5%</f>
        <v>61364</v>
      </c>
      <c r="N3" s="51">
        <f t="shared" ref="N3:P8" si="3">((H3*E3)/K3)*(100+$B$15)%</f>
        <v>12.391906847559024</v>
      </c>
      <c r="O3" s="51">
        <f t="shared" si="3"/>
        <v>23.532488078541377</v>
      </c>
      <c r="P3" s="51">
        <f t="shared" si="3"/>
        <v>13.945020226843104</v>
      </c>
    </row>
    <row r="4" spans="1:16" ht="44.25" customHeight="1" thickTop="1" thickBot="1">
      <c r="A4" s="70"/>
      <c r="B4" s="71"/>
      <c r="C4" s="2" t="s">
        <v>32</v>
      </c>
      <c r="D4" s="3">
        <v>18</v>
      </c>
      <c r="E4" s="28">
        <v>47656.000000000007</v>
      </c>
      <c r="F4" s="28">
        <v>73278</v>
      </c>
      <c r="G4" s="29">
        <v>55384.000000000007</v>
      </c>
      <c r="H4" s="48">
        <v>10.097109283196239</v>
      </c>
      <c r="I4" s="48">
        <v>20.013913043478261</v>
      </c>
      <c r="J4" s="49">
        <v>11.050317492416582</v>
      </c>
      <c r="K4" s="50">
        <f t="shared" si="0"/>
        <v>52421.600000000006</v>
      </c>
      <c r="L4" s="50">
        <f t="shared" si="1"/>
        <v>84134</v>
      </c>
      <c r="M4" s="50">
        <f t="shared" si="2"/>
        <v>59248.000000000007</v>
      </c>
      <c r="N4" s="51">
        <f t="shared" si="3"/>
        <v>12.391906847559023</v>
      </c>
      <c r="O4" s="51">
        <f t="shared" si="3"/>
        <v>23.532488078541377</v>
      </c>
      <c r="P4" s="51">
        <f t="shared" si="3"/>
        <v>13.9450202268431</v>
      </c>
    </row>
    <row r="5" spans="1:16" ht="47.25" customHeight="1" thickTop="1" thickBot="1">
      <c r="A5" s="70"/>
      <c r="B5" s="71"/>
      <c r="C5" s="2" t="s">
        <v>32</v>
      </c>
      <c r="D5" s="3">
        <v>16</v>
      </c>
      <c r="E5" s="28">
        <v>45954</v>
      </c>
      <c r="F5" s="28">
        <v>69552</v>
      </c>
      <c r="G5" s="29">
        <v>53406.000000000007</v>
      </c>
      <c r="H5" s="48">
        <v>10.097109283196239</v>
      </c>
      <c r="I5" s="48">
        <v>20.013913043478261</v>
      </c>
      <c r="J5" s="49">
        <v>11.050317492416582</v>
      </c>
      <c r="K5" s="50">
        <f t="shared" si="0"/>
        <v>50549.4</v>
      </c>
      <c r="L5" s="50">
        <f t="shared" si="1"/>
        <v>79856.000000000015</v>
      </c>
      <c r="M5" s="50">
        <f t="shared" si="2"/>
        <v>57132.000000000007</v>
      </c>
      <c r="N5" s="51">
        <f t="shared" si="3"/>
        <v>12.391906847559023</v>
      </c>
      <c r="O5" s="51">
        <f t="shared" si="3"/>
        <v>23.53248807854137</v>
      </c>
      <c r="P5" s="51">
        <f t="shared" si="3"/>
        <v>13.9450202268431</v>
      </c>
    </row>
    <row r="6" spans="1:16" ht="45" customHeight="1" thickTop="1" thickBot="1">
      <c r="A6" s="70"/>
      <c r="B6" s="71"/>
      <c r="C6" s="2" t="s">
        <v>32</v>
      </c>
      <c r="D6" s="3">
        <v>14</v>
      </c>
      <c r="E6" s="28">
        <v>44252</v>
      </c>
      <c r="F6" s="28">
        <v>65826</v>
      </c>
      <c r="G6" s="29">
        <v>51428</v>
      </c>
      <c r="H6" s="48">
        <v>10.097109283196239</v>
      </c>
      <c r="I6" s="48">
        <v>20.013913043478261</v>
      </c>
      <c r="J6" s="49">
        <v>11.050317492416584</v>
      </c>
      <c r="K6" s="50">
        <f t="shared" si="0"/>
        <v>48677.200000000004</v>
      </c>
      <c r="L6" s="50">
        <f t="shared" si="1"/>
        <v>75578</v>
      </c>
      <c r="M6" s="50">
        <f t="shared" si="2"/>
        <v>55016</v>
      </c>
      <c r="N6" s="51">
        <f t="shared" si="3"/>
        <v>12.391906847559021</v>
      </c>
      <c r="O6" s="51">
        <f t="shared" si="3"/>
        <v>23.532488078541377</v>
      </c>
      <c r="P6" s="51">
        <f t="shared" si="3"/>
        <v>13.945020226843104</v>
      </c>
    </row>
    <row r="7" spans="1:16" ht="41.25" customHeight="1" thickTop="1" thickBot="1">
      <c r="A7" s="70"/>
      <c r="B7" s="71"/>
      <c r="C7" s="2" t="s">
        <v>32</v>
      </c>
      <c r="D7" s="3" t="s">
        <v>34</v>
      </c>
      <c r="E7" s="28">
        <v>49357.999999999993</v>
      </c>
      <c r="F7" s="28">
        <v>95634</v>
      </c>
      <c r="G7" s="29">
        <v>67252</v>
      </c>
      <c r="H7" s="48">
        <v>6.29</v>
      </c>
      <c r="I7" s="48">
        <v>15.643390425999122</v>
      </c>
      <c r="J7" s="49">
        <v>6.1203057158151433</v>
      </c>
      <c r="K7" s="50">
        <f t="shared" si="0"/>
        <v>54293.799999999996</v>
      </c>
      <c r="L7" s="50">
        <f t="shared" si="1"/>
        <v>109802</v>
      </c>
      <c r="M7" s="50">
        <f t="shared" si="2"/>
        <v>71944</v>
      </c>
      <c r="N7" s="51">
        <f t="shared" si="3"/>
        <v>7.7195454545454547</v>
      </c>
      <c r="O7" s="51">
        <f t="shared" si="3"/>
        <v>18.393599387989291</v>
      </c>
      <c r="P7" s="51">
        <f t="shared" si="3"/>
        <v>7.7235597131101974</v>
      </c>
    </row>
    <row r="8" spans="1:16" ht="37.5" customHeight="1" thickTop="1" thickBot="1">
      <c r="A8" s="70"/>
      <c r="B8" s="71"/>
      <c r="C8" s="2" t="s">
        <v>32</v>
      </c>
      <c r="D8" s="3" t="s">
        <v>35</v>
      </c>
      <c r="E8" s="28">
        <v>49357.999999999993</v>
      </c>
      <c r="F8" s="28">
        <v>95634</v>
      </c>
      <c r="G8" s="29">
        <v>67252</v>
      </c>
      <c r="H8" s="48">
        <v>6.1279008063535807</v>
      </c>
      <c r="I8" s="48">
        <v>12.82758014931928</v>
      </c>
      <c r="J8" s="49">
        <v>5.3858690299173269</v>
      </c>
      <c r="K8" s="50">
        <f t="shared" si="0"/>
        <v>54293.799999999996</v>
      </c>
      <c r="L8" s="50">
        <f t="shared" si="1"/>
        <v>109802</v>
      </c>
      <c r="M8" s="50">
        <f t="shared" si="2"/>
        <v>71944</v>
      </c>
      <c r="N8" s="51">
        <f t="shared" si="3"/>
        <v>7.5206055350703043</v>
      </c>
      <c r="O8" s="51">
        <f t="shared" si="3"/>
        <v>15.082751498151218</v>
      </c>
      <c r="P8" s="51">
        <f t="shared" si="3"/>
        <v>6.7967325475369753</v>
      </c>
    </row>
    <row r="9" spans="1:16" ht="21" hidden="1" thickTop="1" thickBot="1">
      <c r="A9" s="70"/>
      <c r="B9" s="71"/>
      <c r="C9" s="4"/>
      <c r="D9" s="3"/>
      <c r="E9" s="28"/>
      <c r="F9" s="28"/>
      <c r="G9" s="29"/>
      <c r="H9" s="48"/>
      <c r="I9" s="48"/>
      <c r="J9" s="49"/>
      <c r="K9" s="50"/>
      <c r="L9" s="50"/>
      <c r="M9" s="50"/>
      <c r="N9" s="51"/>
      <c r="O9" s="51"/>
      <c r="P9" s="51"/>
    </row>
    <row r="10" spans="1:16" ht="21" hidden="1" thickTop="1" thickBot="1">
      <c r="A10" s="70"/>
      <c r="B10" s="71"/>
      <c r="C10" s="5"/>
      <c r="D10" s="3"/>
      <c r="E10" s="28"/>
      <c r="F10" s="28"/>
      <c r="G10" s="29"/>
      <c r="H10" s="48"/>
      <c r="I10" s="48"/>
      <c r="J10" s="49"/>
      <c r="K10" s="50"/>
      <c r="L10" s="50"/>
      <c r="M10" s="50"/>
      <c r="N10" s="51"/>
      <c r="O10" s="51"/>
      <c r="P10" s="51"/>
    </row>
    <row r="11" spans="1:16" ht="58.5" hidden="1" customHeight="1" thickTop="1" thickBot="1">
      <c r="A11" s="72"/>
      <c r="B11" s="73"/>
      <c r="C11" s="6"/>
      <c r="D11" s="3"/>
      <c r="E11" s="28"/>
      <c r="F11" s="28"/>
      <c r="G11" s="29"/>
      <c r="H11" s="48"/>
      <c r="I11" s="48"/>
      <c r="J11" s="49"/>
      <c r="K11" s="50"/>
      <c r="L11" s="50"/>
      <c r="M11" s="50"/>
      <c r="N11" s="51"/>
      <c r="O11" s="51"/>
      <c r="P11" s="51"/>
    </row>
    <row r="12" spans="1:16" ht="17.25" customHeight="1" thickTop="1">
      <c r="A12" s="7" t="s">
        <v>7</v>
      </c>
      <c r="B12" s="8">
        <v>407000</v>
      </c>
    </row>
    <row r="13" spans="1:16" ht="16.5" customHeight="1">
      <c r="A13" s="7" t="s">
        <v>8</v>
      </c>
      <c r="B13" s="8">
        <v>620000</v>
      </c>
    </row>
    <row r="14" spans="1:16" ht="15" customHeight="1">
      <c r="A14" s="9" t="s">
        <v>9</v>
      </c>
      <c r="B14" s="18">
        <v>460000</v>
      </c>
      <c r="C14" s="10"/>
    </row>
    <row r="15" spans="1:16" ht="14.25" customHeight="1">
      <c r="A15" s="9" t="s">
        <v>10</v>
      </c>
      <c r="B15" s="9">
        <v>35</v>
      </c>
      <c r="C15" s="10"/>
    </row>
    <row r="16" spans="1:16">
      <c r="A16" s="10"/>
      <c r="B16" s="11"/>
      <c r="C16" s="10"/>
    </row>
    <row r="17" spans="1:3">
      <c r="A17" s="10"/>
      <c r="B17" s="11"/>
      <c r="C17" s="10"/>
    </row>
    <row r="18" spans="1:3">
      <c r="A18" s="10"/>
      <c r="B18" s="11"/>
    </row>
    <row r="19" spans="1:3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paperSize="9" scale="7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4BEC-BD70-46A2-97A1-C77E22EE4171}">
  <sheetPr>
    <pageSetUpPr fitToPage="1"/>
  </sheetPr>
  <dimension ref="A1:P19"/>
  <sheetViews>
    <sheetView rightToLeft="1" topLeftCell="A4" workbookViewId="0">
      <selection activeCell="B17" sqref="B17"/>
    </sheetView>
  </sheetViews>
  <sheetFormatPr defaultRowHeight="15"/>
  <cols>
    <col min="2" max="3" width="19" customWidth="1"/>
    <col min="4" max="4" width="7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55.5" thickTop="1" thickBot="1">
      <c r="A2" s="68" t="s">
        <v>54</v>
      </c>
      <c r="B2" s="69"/>
      <c r="C2" s="2" t="s">
        <v>53</v>
      </c>
      <c r="D2" s="3">
        <v>45</v>
      </c>
      <c r="E2" s="19">
        <v>23345</v>
      </c>
      <c r="F2" s="19">
        <v>53130</v>
      </c>
      <c r="G2" s="19">
        <v>34408</v>
      </c>
      <c r="H2" s="48">
        <v>34.259478260869571</v>
      </c>
      <c r="I2" s="48">
        <v>47.630191304347832</v>
      </c>
      <c r="J2" s="49">
        <v>35.23816600790515</v>
      </c>
      <c r="K2" s="21">
        <f>(IF(D2&gt;20,8,D2-12)*2+100)%*$B$12*11.5%</f>
        <v>25679.499999999996</v>
      </c>
      <c r="L2" s="21">
        <f>(IF(D2&gt;30,18,D2-12)*3+100)%*$B$13*11.5%</f>
        <v>51359</v>
      </c>
      <c r="M2" s="21">
        <f>(IF(D2&gt;30,18,D2-12)*2+100)%*$B$14*11.5%</f>
        <v>34095.200000000004</v>
      </c>
      <c r="N2" s="22">
        <f>((H2*E2)/K2)*(100+$B$15)%</f>
        <v>42.045723320158118</v>
      </c>
      <c r="O2" s="22">
        <f>((I2*F2)/L2)*(100+$B$15)%</f>
        <v>66.518025787106453</v>
      </c>
      <c r="P2" s="22">
        <f>((J2*G2)/M2)*(100+$B$15)%</f>
        <v>48.007960111687289</v>
      </c>
    </row>
    <row r="3" spans="1:16" ht="55.5" thickTop="1" thickBot="1">
      <c r="A3" s="70"/>
      <c r="B3" s="71"/>
      <c r="C3" s="2" t="s">
        <v>53</v>
      </c>
      <c r="D3" s="3">
        <v>20</v>
      </c>
      <c r="E3" s="19">
        <v>23345</v>
      </c>
      <c r="F3" s="19">
        <v>42780</v>
      </c>
      <c r="G3" s="19">
        <v>29347.999999999996</v>
      </c>
      <c r="H3" s="48">
        <v>24.267130434782615</v>
      </c>
      <c r="I3" s="48">
        <v>43.588841739130444</v>
      </c>
      <c r="J3" s="49">
        <v>23.731826086956527</v>
      </c>
      <c r="K3" s="21">
        <f t="shared" ref="K3:K8" si="0">(IF(D3&gt;20,8,D3-12)*2+100)%*$B$12*11.5%</f>
        <v>25679.499999999996</v>
      </c>
      <c r="L3" s="21">
        <f t="shared" ref="L3:L8" si="1">(IF(D3&gt;30,18,D3-12)*3+100)%*$B$13*11.5%</f>
        <v>41354</v>
      </c>
      <c r="M3" s="21">
        <f t="shared" ref="M3:M8" si="2">(IF(D3&gt;30,18,D3-12)*2+100)%*$B$14*11.5%</f>
        <v>29081.199999999997</v>
      </c>
      <c r="N3" s="22">
        <f t="shared" ref="N3:P8" si="3">((H3*E3)/K3)*(100+$B$15)%</f>
        <v>29.78238735177867</v>
      </c>
      <c r="O3" s="22">
        <f t="shared" si="3"/>
        <v>60.874072083958033</v>
      </c>
      <c r="P3" s="22">
        <f t="shared" si="3"/>
        <v>32.3318915037894</v>
      </c>
    </row>
    <row r="4" spans="1:16" ht="55.5" thickTop="1" thickBot="1">
      <c r="A4" s="70"/>
      <c r="B4" s="71"/>
      <c r="C4" s="2" t="s">
        <v>53</v>
      </c>
      <c r="D4" s="3">
        <v>18</v>
      </c>
      <c r="E4" s="19">
        <v>22540.000000000004</v>
      </c>
      <c r="F4" s="19">
        <v>40710</v>
      </c>
      <c r="G4" s="19">
        <v>28336.000000000004</v>
      </c>
      <c r="H4" s="48">
        <v>24.267130434782612</v>
      </c>
      <c r="I4" s="48">
        <v>43.588841739130444</v>
      </c>
      <c r="J4" s="49">
        <v>23.731826086956527</v>
      </c>
      <c r="K4" s="21">
        <f t="shared" si="0"/>
        <v>24794.000000000004</v>
      </c>
      <c r="L4" s="21">
        <f t="shared" si="1"/>
        <v>39353</v>
      </c>
      <c r="M4" s="21">
        <f t="shared" si="2"/>
        <v>28078.400000000005</v>
      </c>
      <c r="N4" s="22">
        <f t="shared" si="3"/>
        <v>29.782387351778659</v>
      </c>
      <c r="O4" s="22">
        <f t="shared" si="3"/>
        <v>60.874072083958033</v>
      </c>
      <c r="P4" s="22">
        <f t="shared" si="3"/>
        <v>32.331891503789393</v>
      </c>
    </row>
    <row r="5" spans="1:16" ht="55.5" thickTop="1" thickBot="1">
      <c r="A5" s="70"/>
      <c r="B5" s="71"/>
      <c r="C5" s="2" t="s">
        <v>53</v>
      </c>
      <c r="D5" s="3">
        <v>16</v>
      </c>
      <c r="E5" s="19">
        <v>21735</v>
      </c>
      <c r="F5" s="19">
        <v>38640.000000000007</v>
      </c>
      <c r="G5" s="19">
        <v>27324.000000000004</v>
      </c>
      <c r="H5" s="48">
        <v>24.267130434782615</v>
      </c>
      <c r="I5" s="48">
        <v>43.58884173913043</v>
      </c>
      <c r="J5" s="49">
        <v>23.731826086956527</v>
      </c>
      <c r="K5" s="21">
        <f t="shared" si="0"/>
        <v>23908.5</v>
      </c>
      <c r="L5" s="21">
        <f t="shared" si="1"/>
        <v>37352.000000000007</v>
      </c>
      <c r="M5" s="21">
        <f t="shared" si="2"/>
        <v>27075.600000000006</v>
      </c>
      <c r="N5" s="22">
        <f t="shared" si="3"/>
        <v>29.78238735177867</v>
      </c>
      <c r="O5" s="22">
        <f t="shared" si="3"/>
        <v>60.874072083958012</v>
      </c>
      <c r="P5" s="22">
        <f t="shared" si="3"/>
        <v>32.331891503789393</v>
      </c>
    </row>
    <row r="6" spans="1:16" ht="55.5" thickTop="1" thickBot="1">
      <c r="A6" s="70"/>
      <c r="B6" s="71"/>
      <c r="C6" s="2" t="s">
        <v>53</v>
      </c>
      <c r="D6" s="3">
        <v>14</v>
      </c>
      <c r="E6" s="19">
        <v>20930</v>
      </c>
      <c r="F6" s="19">
        <v>36570</v>
      </c>
      <c r="G6" s="19">
        <v>26312</v>
      </c>
      <c r="H6" s="48">
        <v>24.267130434782615</v>
      </c>
      <c r="I6" s="48">
        <v>43.588841739130451</v>
      </c>
      <c r="J6" s="49">
        <v>23.731826086956527</v>
      </c>
      <c r="K6" s="21">
        <f t="shared" si="0"/>
        <v>23023</v>
      </c>
      <c r="L6" s="21">
        <f t="shared" si="1"/>
        <v>35351</v>
      </c>
      <c r="M6" s="21">
        <f t="shared" si="2"/>
        <v>26072.800000000003</v>
      </c>
      <c r="N6" s="22">
        <f t="shared" si="3"/>
        <v>29.782387351778667</v>
      </c>
      <c r="O6" s="22">
        <f t="shared" si="3"/>
        <v>60.87407208395804</v>
      </c>
      <c r="P6" s="22">
        <f t="shared" si="3"/>
        <v>32.3318915037894</v>
      </c>
    </row>
    <row r="7" spans="1:16" ht="55.5" thickTop="1" thickBot="1">
      <c r="A7" s="70"/>
      <c r="B7" s="71"/>
      <c r="C7" s="2" t="s">
        <v>53</v>
      </c>
      <c r="D7" s="3" t="s">
        <v>31</v>
      </c>
      <c r="E7" s="19">
        <v>23345</v>
      </c>
      <c r="F7" s="19">
        <v>53130</v>
      </c>
      <c r="G7" s="19">
        <v>34408</v>
      </c>
      <c r="H7" s="48">
        <v>17.228185907046484</v>
      </c>
      <c r="I7" s="48">
        <v>14.152221343873519</v>
      </c>
      <c r="J7" s="49">
        <v>13.748384096721697</v>
      </c>
      <c r="K7" s="21">
        <f t="shared" si="0"/>
        <v>25679.499999999996</v>
      </c>
      <c r="L7" s="21">
        <f t="shared" si="1"/>
        <v>51359</v>
      </c>
      <c r="M7" s="21">
        <f t="shared" si="2"/>
        <v>34095.200000000004</v>
      </c>
      <c r="N7" s="22">
        <f t="shared" si="3"/>
        <v>21.143682704102506</v>
      </c>
      <c r="O7" s="22">
        <f t="shared" si="3"/>
        <v>19.764309118168189</v>
      </c>
      <c r="P7" s="22">
        <f t="shared" si="3"/>
        <v>18.730596682230935</v>
      </c>
    </row>
    <row r="8" spans="1:16" ht="55.5" thickTop="1" thickBot="1">
      <c r="A8" s="70"/>
      <c r="B8" s="71"/>
      <c r="C8" s="2" t="s">
        <v>53</v>
      </c>
      <c r="D8" s="3" t="s">
        <v>30</v>
      </c>
      <c r="E8" s="19">
        <v>23345</v>
      </c>
      <c r="F8" s="19">
        <v>53130</v>
      </c>
      <c r="G8" s="19">
        <v>34408</v>
      </c>
      <c r="H8" s="48">
        <v>15.160803598200902</v>
      </c>
      <c r="I8" s="48">
        <v>11.604821501976286</v>
      </c>
      <c r="J8" s="49">
        <v>12.098578005115092</v>
      </c>
      <c r="K8" s="21">
        <f t="shared" si="0"/>
        <v>25679.499999999996</v>
      </c>
      <c r="L8" s="21">
        <f t="shared" si="1"/>
        <v>51359</v>
      </c>
      <c r="M8" s="21">
        <f t="shared" si="2"/>
        <v>34095.200000000004</v>
      </c>
      <c r="N8" s="22">
        <f t="shared" si="3"/>
        <v>18.606440779610203</v>
      </c>
      <c r="O8" s="22">
        <f t="shared" si="3"/>
        <v>16.206733476897917</v>
      </c>
      <c r="P8" s="22">
        <f t="shared" si="3"/>
        <v>16.48292508036322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0.25" thickTop="1">
      <c r="A12" s="7" t="s">
        <v>7</v>
      </c>
      <c r="B12" s="8">
        <v>192500</v>
      </c>
    </row>
    <row r="13" spans="1:16" ht="19.5">
      <c r="A13" s="7" t="s">
        <v>8</v>
      </c>
      <c r="B13" s="8">
        <v>290000</v>
      </c>
    </row>
    <row r="14" spans="1:16" ht="18">
      <c r="A14" s="9" t="s">
        <v>9</v>
      </c>
      <c r="B14" s="18">
        <v>218000</v>
      </c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9BB6-A58A-498B-B29F-1F789D369F60}">
  <sheetPr>
    <pageSetUpPr fitToPage="1"/>
  </sheetPr>
  <dimension ref="A1:P19"/>
  <sheetViews>
    <sheetView rightToLeft="1" topLeftCell="A4" workbookViewId="0">
      <selection activeCell="B15" sqref="B15"/>
    </sheetView>
  </sheetViews>
  <sheetFormatPr defaultRowHeight="15"/>
  <cols>
    <col min="2" max="2" width="16.42578125" customWidth="1"/>
    <col min="3" max="3" width="21.5703125" customWidth="1"/>
    <col min="4" max="4" width="11.42578125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37.5" thickTop="1" thickBot="1">
      <c r="A2" s="68" t="s">
        <v>56</v>
      </c>
      <c r="B2" s="69"/>
      <c r="C2" s="2" t="s">
        <v>55</v>
      </c>
      <c r="D2" s="3">
        <v>45</v>
      </c>
      <c r="E2" s="19">
        <v>40020</v>
      </c>
      <c r="F2" s="19">
        <v>79695</v>
      </c>
      <c r="G2" s="19">
        <v>57868.000000000007</v>
      </c>
      <c r="H2" s="44">
        <v>21.794420869565222</v>
      </c>
      <c r="I2" s="44">
        <v>31.642048560135517</v>
      </c>
      <c r="J2" s="45">
        <v>20.164737955346649</v>
      </c>
      <c r="K2" s="21">
        <f>(IF(D2&gt;20,8,D2-12)*2+100)%*$B$12*11.5%</f>
        <v>44022</v>
      </c>
      <c r="L2" s="21">
        <f>(IF(D2&gt;30,18,D2-12)*3+100)%*$B$13*11.5%</f>
        <v>88550</v>
      </c>
      <c r="M2" s="21">
        <f>(IF(D2&gt;30,18,D2-12)*2+100)%*$B$14*11.5%</f>
        <v>58337.200000000012</v>
      </c>
      <c r="N2" s="22">
        <f>((H2*E2)/K2)*(100+$B$15)%</f>
        <v>26.747698339920959</v>
      </c>
      <c r="O2" s="22">
        <f>((I2*F2)/L2)*(100+$B$15)%</f>
        <v>38.445089000564657</v>
      </c>
      <c r="P2" s="22">
        <f>((J2*G2)/M2)*(100+$B$15)%</f>
        <v>27.003449353071449</v>
      </c>
    </row>
    <row r="3" spans="1:16" ht="37.5" thickTop="1" thickBot="1">
      <c r="A3" s="70"/>
      <c r="B3" s="71"/>
      <c r="C3" s="2" t="s">
        <v>55</v>
      </c>
      <c r="D3" s="3">
        <v>20</v>
      </c>
      <c r="E3" s="19">
        <v>40020</v>
      </c>
      <c r="F3" s="19">
        <v>64170</v>
      </c>
      <c r="G3" s="19">
        <v>49357.999999999993</v>
      </c>
      <c r="H3" s="44">
        <v>13.856055652173913</v>
      </c>
      <c r="I3" s="44">
        <v>29.814205217391304</v>
      </c>
      <c r="J3" s="45">
        <v>13.971282726204468</v>
      </c>
      <c r="K3" s="21">
        <f t="shared" ref="K3:K8" si="0">(IF(D3&gt;20,8,D3-12)*2+100)%*$B$12*11.5%</f>
        <v>44022</v>
      </c>
      <c r="L3" s="21">
        <f t="shared" ref="L3:L8" si="1">(IF(D3&gt;30,18,D3-12)*3+100)%*$B$13*11.5%</f>
        <v>71300</v>
      </c>
      <c r="M3" s="21">
        <f t="shared" ref="M3:M8" si="2">(IF(D3&gt;30,18,D3-12)*2+100)%*$B$14*11.5%</f>
        <v>49758.2</v>
      </c>
      <c r="N3" s="22">
        <f t="shared" ref="N3:P8" si="3">((H3*E3)/K3)*(100+$B$15)%</f>
        <v>17.005159209486166</v>
      </c>
      <c r="O3" s="22">
        <f t="shared" si="3"/>
        <v>36.224259339130434</v>
      </c>
      <c r="P3" s="22">
        <f t="shared" si="3"/>
        <v>18.70953276605665</v>
      </c>
    </row>
    <row r="4" spans="1:16" ht="37.5" thickTop="1" thickBot="1">
      <c r="A4" s="70"/>
      <c r="B4" s="71"/>
      <c r="C4" s="2" t="s">
        <v>55</v>
      </c>
      <c r="D4" s="3">
        <v>18</v>
      </c>
      <c r="E4" s="19">
        <v>38640.000000000007</v>
      </c>
      <c r="F4" s="19">
        <v>61065</v>
      </c>
      <c r="G4" s="19">
        <v>47656.000000000007</v>
      </c>
      <c r="H4" s="44">
        <v>13.856055652173909</v>
      </c>
      <c r="I4" s="44">
        <v>29.814205217391304</v>
      </c>
      <c r="J4" s="45">
        <v>13.971282726204464</v>
      </c>
      <c r="K4" s="21">
        <f t="shared" si="0"/>
        <v>42504.000000000007</v>
      </c>
      <c r="L4" s="21">
        <f t="shared" si="1"/>
        <v>67850</v>
      </c>
      <c r="M4" s="21">
        <f t="shared" si="2"/>
        <v>48042.400000000009</v>
      </c>
      <c r="N4" s="22">
        <f t="shared" si="3"/>
        <v>17.005159209486159</v>
      </c>
      <c r="O4" s="22">
        <f t="shared" si="3"/>
        <v>36.224259339130434</v>
      </c>
      <c r="P4" s="22">
        <f t="shared" si="3"/>
        <v>18.70953276605665</v>
      </c>
    </row>
    <row r="5" spans="1:16" ht="37.5" thickTop="1" thickBot="1">
      <c r="A5" s="70"/>
      <c r="B5" s="71"/>
      <c r="C5" s="2" t="s">
        <v>55</v>
      </c>
      <c r="D5" s="3">
        <v>16</v>
      </c>
      <c r="E5" s="19">
        <v>37260</v>
      </c>
      <c r="F5" s="19">
        <v>57960.000000000007</v>
      </c>
      <c r="G5" s="19">
        <v>45954</v>
      </c>
      <c r="H5" s="44">
        <v>13.856055652173914</v>
      </c>
      <c r="I5" s="44">
        <v>29.814205217391304</v>
      </c>
      <c r="J5" s="45">
        <v>13.971282726204466</v>
      </c>
      <c r="K5" s="21">
        <f t="shared" si="0"/>
        <v>40986</v>
      </c>
      <c r="L5" s="21">
        <f t="shared" si="1"/>
        <v>64400</v>
      </c>
      <c r="M5" s="21">
        <f t="shared" si="2"/>
        <v>46326.6</v>
      </c>
      <c r="N5" s="22">
        <f t="shared" si="3"/>
        <v>17.00515920948617</v>
      </c>
      <c r="O5" s="22">
        <f t="shared" si="3"/>
        <v>36.224259339130448</v>
      </c>
      <c r="P5" s="22">
        <f t="shared" si="3"/>
        <v>18.70953276605665</v>
      </c>
    </row>
    <row r="6" spans="1:16" ht="37.5" thickTop="1" thickBot="1">
      <c r="A6" s="70"/>
      <c r="B6" s="71"/>
      <c r="C6" s="2" t="s">
        <v>55</v>
      </c>
      <c r="D6" s="3">
        <v>14</v>
      </c>
      <c r="E6" s="19">
        <v>35880</v>
      </c>
      <c r="F6" s="19">
        <v>54855</v>
      </c>
      <c r="G6" s="19">
        <v>44252</v>
      </c>
      <c r="H6" s="44">
        <v>13.856055652173913</v>
      </c>
      <c r="I6" s="44">
        <v>29.814205217391304</v>
      </c>
      <c r="J6" s="45">
        <v>13.971282726204466</v>
      </c>
      <c r="K6" s="21">
        <f t="shared" si="0"/>
        <v>39468</v>
      </c>
      <c r="L6" s="21">
        <f t="shared" si="1"/>
        <v>60950</v>
      </c>
      <c r="M6" s="21">
        <f t="shared" si="2"/>
        <v>44610.8</v>
      </c>
      <c r="N6" s="22">
        <f t="shared" si="3"/>
        <v>17.005159209486166</v>
      </c>
      <c r="O6" s="22">
        <f t="shared" si="3"/>
        <v>36.224259339130441</v>
      </c>
      <c r="P6" s="22">
        <f t="shared" si="3"/>
        <v>18.70953276605665</v>
      </c>
    </row>
    <row r="7" spans="1:16" ht="37.5" thickTop="1" thickBot="1">
      <c r="A7" s="70"/>
      <c r="B7" s="71"/>
      <c r="C7" s="2" t="s">
        <v>55</v>
      </c>
      <c r="D7" s="3" t="s">
        <v>31</v>
      </c>
      <c r="E7" s="19">
        <v>40020</v>
      </c>
      <c r="F7" s="19">
        <v>79695</v>
      </c>
      <c r="G7" s="19">
        <v>57868.000000000007</v>
      </c>
      <c r="H7" s="44">
        <v>9.4563598200899559</v>
      </c>
      <c r="I7" s="44">
        <v>15.70706719367589</v>
      </c>
      <c r="J7" s="45">
        <v>8.2607644985138577</v>
      </c>
      <c r="K7" s="21">
        <f t="shared" si="0"/>
        <v>44022</v>
      </c>
      <c r="L7" s="21">
        <f t="shared" si="1"/>
        <v>88550</v>
      </c>
      <c r="M7" s="21">
        <f t="shared" si="2"/>
        <v>58337.200000000012</v>
      </c>
      <c r="N7" s="22">
        <f t="shared" si="3"/>
        <v>11.605532506474036</v>
      </c>
      <c r="O7" s="22">
        <f t="shared" si="3"/>
        <v>19.084086640316208</v>
      </c>
      <c r="P7" s="22">
        <f t="shared" si="3"/>
        <v>11.062337445060784</v>
      </c>
    </row>
    <row r="8" spans="1:16" ht="36" customHeight="1" thickTop="1" thickBot="1">
      <c r="A8" s="70"/>
      <c r="B8" s="71"/>
      <c r="C8" s="2" t="s">
        <v>55</v>
      </c>
      <c r="D8" s="3" t="s">
        <v>30</v>
      </c>
      <c r="E8" s="19">
        <v>40020</v>
      </c>
      <c r="F8" s="19">
        <v>79695</v>
      </c>
      <c r="G8" s="19">
        <v>57868.000000000007</v>
      </c>
      <c r="H8" s="44">
        <v>8.3215966416791609</v>
      </c>
      <c r="I8" s="44">
        <v>12.879795098814229</v>
      </c>
      <c r="J8" s="45">
        <v>7.2694727586921957</v>
      </c>
      <c r="K8" s="21">
        <f t="shared" si="0"/>
        <v>44022</v>
      </c>
      <c r="L8" s="21">
        <f t="shared" si="1"/>
        <v>88550</v>
      </c>
      <c r="M8" s="21">
        <f t="shared" si="2"/>
        <v>58337.200000000012</v>
      </c>
      <c r="N8" s="22">
        <f t="shared" si="3"/>
        <v>10.212868605697151</v>
      </c>
      <c r="O8" s="22">
        <f t="shared" si="3"/>
        <v>15.64895104505929</v>
      </c>
      <c r="P8" s="22">
        <f t="shared" si="3"/>
        <v>9.7348569516534891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0.25" thickTop="1">
      <c r="A12" s="7" t="s">
        <v>7</v>
      </c>
      <c r="B12" s="8">
        <v>330000</v>
      </c>
    </row>
    <row r="13" spans="1:16" ht="19.5">
      <c r="A13" s="7" t="s">
        <v>8</v>
      </c>
      <c r="B13" s="8">
        <v>500000</v>
      </c>
    </row>
    <row r="14" spans="1:16" ht="18">
      <c r="A14" s="9" t="s">
        <v>9</v>
      </c>
      <c r="B14" s="18">
        <v>373000</v>
      </c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1D53-612A-4390-BD83-F677FE1B8560}">
  <sheetPr>
    <pageSetUpPr fitToPage="1"/>
  </sheetPr>
  <dimension ref="A1:P19"/>
  <sheetViews>
    <sheetView rightToLeft="1" topLeftCell="A8" workbookViewId="0">
      <selection activeCell="B19" sqref="B19"/>
    </sheetView>
  </sheetViews>
  <sheetFormatPr defaultRowHeight="15"/>
  <cols>
    <col min="2" max="2" width="16.28515625" customWidth="1"/>
    <col min="3" max="3" width="19.5703125" customWidth="1"/>
    <col min="4" max="4" width="9.5703125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55.5" thickTop="1" thickBot="1">
      <c r="A2" s="68" t="s">
        <v>57</v>
      </c>
      <c r="B2" s="69"/>
      <c r="C2" s="2" t="s">
        <v>58</v>
      </c>
      <c r="D2" s="3">
        <v>45</v>
      </c>
      <c r="E2" s="19">
        <v>49357.999999999993</v>
      </c>
      <c r="F2" s="19">
        <v>95634</v>
      </c>
      <c r="G2" s="19">
        <v>67252</v>
      </c>
      <c r="H2" s="48">
        <v>21.89314406580494</v>
      </c>
      <c r="I2" s="48">
        <v>34.063420289855081</v>
      </c>
      <c r="J2" s="49">
        <v>20.06215571284126</v>
      </c>
      <c r="K2" s="21">
        <f>(IF(D2&gt;20,8,D2-12)*2+100)%*$B$12*11.5%</f>
        <v>54293.799999999996</v>
      </c>
      <c r="L2" s="21">
        <f>(IF(D2&gt;30,18,D2-12)*3+100)%*$B$13*11.5%</f>
        <v>109802</v>
      </c>
      <c r="M2" s="21">
        <f>(IF(D2&gt;30,18,D2-12)*2+100)%*$B$14*11.5%</f>
        <v>71944</v>
      </c>
      <c r="N2" s="22">
        <f t="shared" ref="N2:P8" si="0">((H2*E2)/K2)*(100+$B$15)%</f>
        <v>26.868858626215154</v>
      </c>
      <c r="O2" s="22">
        <f t="shared" si="0"/>
        <v>40.051989340813478</v>
      </c>
      <c r="P2" s="22">
        <f t="shared" si="0"/>
        <v>25.317568241965983</v>
      </c>
    </row>
    <row r="3" spans="1:16" ht="55.5" thickTop="1" thickBot="1">
      <c r="A3" s="70"/>
      <c r="B3" s="71"/>
      <c r="C3" s="2" t="s">
        <v>58</v>
      </c>
      <c r="D3" s="3">
        <v>20</v>
      </c>
      <c r="E3" s="19">
        <v>49357.999999999993</v>
      </c>
      <c r="F3" s="19">
        <v>77004</v>
      </c>
      <c r="G3" s="19">
        <v>57361.999999999993</v>
      </c>
      <c r="H3" s="48">
        <v>10.08236897767333</v>
      </c>
      <c r="I3" s="48">
        <v>26.091130434782613</v>
      </c>
      <c r="J3" s="49">
        <v>13.9002078867543</v>
      </c>
      <c r="K3" s="21">
        <f t="shared" ref="K3:K8" si="1">(IF(D3&gt;20,8,D3-12)*2+100)%*$B$12*11.5%</f>
        <v>54293.799999999996</v>
      </c>
      <c r="L3" s="21">
        <f t="shared" ref="L3:L8" si="2">(IF(D3&gt;30,18,D3-12)*3+100)%*$B$13*11.5%</f>
        <v>88412</v>
      </c>
      <c r="M3" s="21">
        <f t="shared" ref="M3:M8" si="3">(IF(D3&gt;30,18,D3-12)*2+100)%*$B$14*11.5%</f>
        <v>61364</v>
      </c>
      <c r="N3" s="22">
        <f t="shared" si="0"/>
        <v>12.373816472599087</v>
      </c>
      <c r="O3" s="22">
        <f t="shared" si="0"/>
        <v>30.67811949509117</v>
      </c>
      <c r="P3" s="22">
        <f t="shared" si="0"/>
        <v>17.541457996219286</v>
      </c>
    </row>
    <row r="4" spans="1:16" ht="55.5" thickTop="1" thickBot="1">
      <c r="A4" s="70"/>
      <c r="B4" s="71"/>
      <c r="C4" s="2" t="s">
        <v>58</v>
      </c>
      <c r="D4" s="3">
        <v>18</v>
      </c>
      <c r="E4" s="19">
        <v>47656.000000000007</v>
      </c>
      <c r="F4" s="19">
        <v>73278</v>
      </c>
      <c r="G4" s="19">
        <v>55384.000000000007</v>
      </c>
      <c r="H4" s="48">
        <v>10.082368977673328</v>
      </c>
      <c r="I4" s="48">
        <v>26.091130434782613</v>
      </c>
      <c r="J4" s="49">
        <v>13.900207886754297</v>
      </c>
      <c r="K4" s="21">
        <f t="shared" si="1"/>
        <v>52421.600000000006</v>
      </c>
      <c r="L4" s="21">
        <f t="shared" si="2"/>
        <v>84134</v>
      </c>
      <c r="M4" s="21">
        <f t="shared" si="3"/>
        <v>59248.000000000007</v>
      </c>
      <c r="N4" s="22">
        <f t="shared" si="0"/>
        <v>12.373816472599085</v>
      </c>
      <c r="O4" s="22">
        <f t="shared" si="0"/>
        <v>30.678119495091174</v>
      </c>
      <c r="P4" s="22">
        <f t="shared" si="0"/>
        <v>17.541457996219279</v>
      </c>
    </row>
    <row r="5" spans="1:16" ht="55.5" thickTop="1" thickBot="1">
      <c r="A5" s="70"/>
      <c r="B5" s="71"/>
      <c r="C5" s="2" t="s">
        <v>58</v>
      </c>
      <c r="D5" s="3">
        <v>16</v>
      </c>
      <c r="E5" s="19">
        <v>45954</v>
      </c>
      <c r="F5" s="19">
        <v>69552</v>
      </c>
      <c r="G5" s="19">
        <v>53406.000000000007</v>
      </c>
      <c r="H5" s="48">
        <v>10.082368977673328</v>
      </c>
      <c r="I5" s="48">
        <v>26.09113043478261</v>
      </c>
      <c r="J5" s="49">
        <v>13.900207886754297</v>
      </c>
      <c r="K5" s="21">
        <f t="shared" si="1"/>
        <v>50549.4</v>
      </c>
      <c r="L5" s="21">
        <f t="shared" si="2"/>
        <v>79856.000000000015</v>
      </c>
      <c r="M5" s="21">
        <f t="shared" si="3"/>
        <v>57132.000000000007</v>
      </c>
      <c r="N5" s="22">
        <f t="shared" si="0"/>
        <v>12.373816472599085</v>
      </c>
      <c r="O5" s="22">
        <f t="shared" si="0"/>
        <v>30.67811949509116</v>
      </c>
      <c r="P5" s="22">
        <f t="shared" si="0"/>
        <v>17.541457996219282</v>
      </c>
    </row>
    <row r="6" spans="1:16" ht="55.5" thickTop="1" thickBot="1">
      <c r="A6" s="70"/>
      <c r="B6" s="71"/>
      <c r="C6" s="2" t="s">
        <v>58</v>
      </c>
      <c r="D6" s="3">
        <v>14</v>
      </c>
      <c r="E6" s="19">
        <v>44252</v>
      </c>
      <c r="F6" s="19">
        <v>65826</v>
      </c>
      <c r="G6" s="19">
        <v>51428</v>
      </c>
      <c r="H6" s="48">
        <v>10.082368977673328</v>
      </c>
      <c r="I6" s="48">
        <v>26.09113043478261</v>
      </c>
      <c r="J6" s="49">
        <v>13.9002078867543</v>
      </c>
      <c r="K6" s="21">
        <f t="shared" si="1"/>
        <v>48677.200000000004</v>
      </c>
      <c r="L6" s="21">
        <f t="shared" si="2"/>
        <v>75578</v>
      </c>
      <c r="M6" s="21">
        <f t="shared" si="3"/>
        <v>55016</v>
      </c>
      <c r="N6" s="22">
        <f t="shared" si="0"/>
        <v>12.373816472599085</v>
      </c>
      <c r="O6" s="22">
        <f t="shared" si="0"/>
        <v>30.67811949509117</v>
      </c>
      <c r="P6" s="22">
        <f t="shared" si="0"/>
        <v>17.541457996219286</v>
      </c>
    </row>
    <row r="7" spans="1:16" ht="55.5" thickTop="1" thickBot="1">
      <c r="A7" s="70"/>
      <c r="B7" s="71"/>
      <c r="C7" s="2" t="s">
        <v>58</v>
      </c>
      <c r="D7" s="3" t="s">
        <v>31</v>
      </c>
      <c r="E7" s="19">
        <v>49357.999999999993</v>
      </c>
      <c r="F7" s="19">
        <v>95634</v>
      </c>
      <c r="G7" s="19">
        <v>67252</v>
      </c>
      <c r="H7" s="48">
        <v>7.8225276550913767</v>
      </c>
      <c r="I7" s="48">
        <v>15.718682476943348</v>
      </c>
      <c r="J7" s="49">
        <v>8.2187402605127016</v>
      </c>
      <c r="K7" s="21">
        <f t="shared" si="1"/>
        <v>54293.799999999996</v>
      </c>
      <c r="L7" s="21">
        <f t="shared" si="2"/>
        <v>109802</v>
      </c>
      <c r="M7" s="21">
        <f t="shared" si="3"/>
        <v>71944</v>
      </c>
      <c r="N7" s="22">
        <f t="shared" si="0"/>
        <v>9.6003748494303256</v>
      </c>
      <c r="O7" s="22">
        <f t="shared" si="0"/>
        <v>18.482128267244683</v>
      </c>
      <c r="P7" s="22">
        <f t="shared" si="0"/>
        <v>10.371692872233965</v>
      </c>
    </row>
    <row r="8" spans="1:16" ht="55.5" thickTop="1" thickBot="1">
      <c r="A8" s="70"/>
      <c r="B8" s="71"/>
      <c r="C8" s="2" t="s">
        <v>58</v>
      </c>
      <c r="D8" s="3" t="s">
        <v>30</v>
      </c>
      <c r="E8" s="19">
        <v>49357.999999999993</v>
      </c>
      <c r="F8" s="19">
        <v>95634</v>
      </c>
      <c r="G8" s="19">
        <v>67252</v>
      </c>
      <c r="H8" s="48">
        <v>6.8838243364804113</v>
      </c>
      <c r="I8" s="48">
        <v>12.889319631093546</v>
      </c>
      <c r="J8" s="49">
        <v>7.2324914292511764</v>
      </c>
      <c r="K8" s="21">
        <f t="shared" si="1"/>
        <v>54293.799999999996</v>
      </c>
      <c r="L8" s="21">
        <f t="shared" si="2"/>
        <v>109802</v>
      </c>
      <c r="M8" s="21">
        <f t="shared" si="3"/>
        <v>71944</v>
      </c>
      <c r="N8" s="22">
        <f t="shared" si="0"/>
        <v>8.4483298674986873</v>
      </c>
      <c r="O8" s="22">
        <f t="shared" si="0"/>
        <v>15.155345179140639</v>
      </c>
      <c r="P8" s="22">
        <f t="shared" si="0"/>
        <v>9.1270897275658882</v>
      </c>
    </row>
    <row r="9" spans="1:16" ht="21" hidden="1" thickTop="1" thickBot="1">
      <c r="A9" s="70"/>
      <c r="B9" s="71"/>
      <c r="C9" s="4"/>
      <c r="D9" s="3"/>
      <c r="E9" s="19"/>
      <c r="F9" s="19"/>
      <c r="G9" s="19" t="s">
        <v>59</v>
      </c>
      <c r="H9" s="44"/>
      <c r="I9" s="44"/>
      <c r="J9" s="45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407000</v>
      </c>
    </row>
    <row r="13" spans="1:16" ht="24.75">
      <c r="A13" s="7" t="s">
        <v>8</v>
      </c>
      <c r="B13" s="26">
        <v>620000</v>
      </c>
    </row>
    <row r="14" spans="1:16" ht="22.5">
      <c r="A14" s="9" t="s">
        <v>9</v>
      </c>
      <c r="B14" s="27">
        <v>460000</v>
      </c>
      <c r="C14" s="10"/>
      <c r="D14" s="11"/>
    </row>
    <row r="15" spans="1:16" ht="22.5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paperSize="9"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0601-12BA-42B3-88A3-8969967C34BF}">
  <sheetPr>
    <pageSetUpPr fitToPage="1"/>
  </sheetPr>
  <dimension ref="A1:P19"/>
  <sheetViews>
    <sheetView rightToLeft="1" workbookViewId="0">
      <selection activeCell="C15" sqref="C15"/>
    </sheetView>
  </sheetViews>
  <sheetFormatPr defaultRowHeight="15"/>
  <cols>
    <col min="2" max="2" width="14.7109375" customWidth="1"/>
    <col min="3" max="3" width="20.28515625" customWidth="1"/>
    <col min="4" max="4" width="9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37.5" thickTop="1" thickBot="1">
      <c r="A2" s="68" t="s">
        <v>60</v>
      </c>
      <c r="B2" s="69"/>
      <c r="C2" s="2" t="s">
        <v>61</v>
      </c>
      <c r="D2" s="3">
        <v>45</v>
      </c>
      <c r="E2" s="19">
        <v>56027.999999999993</v>
      </c>
      <c r="F2" s="19">
        <v>127512</v>
      </c>
      <c r="G2" s="19">
        <v>84456</v>
      </c>
      <c r="H2" s="48">
        <v>21.697669565217396</v>
      </c>
      <c r="I2" s="48">
        <v>34.244608695652175</v>
      </c>
      <c r="J2" s="49">
        <v>20.43805217391305</v>
      </c>
      <c r="K2" s="21">
        <f>(IF(D2&gt;20,8,D2-12)*2+100)%*$B$12*11.5%</f>
        <v>61630.8</v>
      </c>
      <c r="L2" s="21">
        <f>(IF(D2&gt;30,18,D2-12)*3+100)%*$B$13*11.5%</f>
        <v>123970</v>
      </c>
      <c r="M2" s="21">
        <f>(IF(D2&gt;30,18,D2-12)*2+100)%*$B$14*11.5%</f>
        <v>81797.2</v>
      </c>
      <c r="N2" s="22">
        <f>((H2*E2)/K2)*(100+$B$15)%</f>
        <v>26.984010877470357</v>
      </c>
      <c r="O2" s="22">
        <f>((I2*F2)/L2)*(100+$B$15)%</f>
        <v>48.185099686956526</v>
      </c>
      <c r="P2" s="22">
        <f>((J2*G2)/M2)*(100+$B$15)%</f>
        <v>28.86806482201348</v>
      </c>
    </row>
    <row r="3" spans="1:16" ht="37.5" thickTop="1" thickBot="1">
      <c r="A3" s="70"/>
      <c r="B3" s="71"/>
      <c r="C3" s="2" t="s">
        <v>61</v>
      </c>
      <c r="D3" s="3">
        <v>20</v>
      </c>
      <c r="E3" s="19">
        <v>56027.999999999993</v>
      </c>
      <c r="F3" s="19">
        <v>102672</v>
      </c>
      <c r="G3" s="19">
        <v>72036</v>
      </c>
      <c r="H3" s="48">
        <v>9.9923478260869611</v>
      </c>
      <c r="I3" s="48">
        <v>20.109600000000004</v>
      </c>
      <c r="J3" s="49">
        <v>11.161205797101449</v>
      </c>
      <c r="K3" s="21">
        <f t="shared" ref="K3:K8" si="0">(IF(D3&gt;20,8,D3-12)*2+100)%*$B$12*11.5%</f>
        <v>61630.8</v>
      </c>
      <c r="L3" s="21">
        <f t="shared" ref="L3:L8" si="1">(IF(D3&gt;30,18,D3-12)*3+100)%*$B$13*11.5%</f>
        <v>99820</v>
      </c>
      <c r="M3" s="21">
        <f t="shared" ref="M3:M8" si="2">(IF(D3&gt;30,18,D3-12)*2+100)%*$B$14*11.5%</f>
        <v>69768.2</v>
      </c>
      <c r="N3" s="22">
        <f t="shared" ref="N3:P8" si="3">((H3*E3)/K3)*(100+$B$15)%</f>
        <v>12.426847114624509</v>
      </c>
      <c r="O3" s="22">
        <f t="shared" si="3"/>
        <v>28.295930880000004</v>
      </c>
      <c r="P3" s="22">
        <f t="shared" si="3"/>
        <v>15.764829725496718</v>
      </c>
    </row>
    <row r="4" spans="1:16" ht="37.5" thickTop="1" thickBot="1">
      <c r="A4" s="70"/>
      <c r="B4" s="71"/>
      <c r="C4" s="2" t="s">
        <v>61</v>
      </c>
      <c r="D4" s="3">
        <v>18</v>
      </c>
      <c r="E4" s="19">
        <v>54096.000000000007</v>
      </c>
      <c r="F4" s="19">
        <v>97704</v>
      </c>
      <c r="G4" s="19">
        <v>69552</v>
      </c>
      <c r="H4" s="48">
        <v>9.9923478260869594</v>
      </c>
      <c r="I4" s="48">
        <v>20.109600000000004</v>
      </c>
      <c r="J4" s="49">
        <v>11.161205797101452</v>
      </c>
      <c r="K4" s="21">
        <f t="shared" si="0"/>
        <v>59505.600000000006</v>
      </c>
      <c r="L4" s="21">
        <f t="shared" si="1"/>
        <v>94990</v>
      </c>
      <c r="M4" s="21">
        <f t="shared" si="2"/>
        <v>67362.400000000009</v>
      </c>
      <c r="N4" s="22">
        <f t="shared" si="3"/>
        <v>12.426847114624509</v>
      </c>
      <c r="O4" s="22">
        <f t="shared" si="3"/>
        <v>28.295930880000011</v>
      </c>
      <c r="P4" s="22">
        <f t="shared" si="3"/>
        <v>15.764829725496719</v>
      </c>
    </row>
    <row r="5" spans="1:16" ht="37.5" thickTop="1" thickBot="1">
      <c r="A5" s="70"/>
      <c r="B5" s="71"/>
      <c r="C5" s="2" t="s">
        <v>61</v>
      </c>
      <c r="D5" s="3">
        <v>16</v>
      </c>
      <c r="E5" s="19">
        <v>52164.000000000007</v>
      </c>
      <c r="F5" s="19">
        <v>92736.000000000015</v>
      </c>
      <c r="G5" s="19">
        <v>67068</v>
      </c>
      <c r="H5" s="48">
        <v>9.9923478260869576</v>
      </c>
      <c r="I5" s="48">
        <v>20.109600000000004</v>
      </c>
      <c r="J5" s="49">
        <v>11.161205797101454</v>
      </c>
      <c r="K5" s="21">
        <f t="shared" si="0"/>
        <v>57380.400000000009</v>
      </c>
      <c r="L5" s="21">
        <f t="shared" si="1"/>
        <v>90160.000000000015</v>
      </c>
      <c r="M5" s="21">
        <f t="shared" si="2"/>
        <v>64956.600000000006</v>
      </c>
      <c r="N5" s="22">
        <f t="shared" si="3"/>
        <v>12.426847114624508</v>
      </c>
      <c r="O5" s="22">
        <f t="shared" si="3"/>
        <v>28.295930880000004</v>
      </c>
      <c r="P5" s="22">
        <f t="shared" si="3"/>
        <v>15.764829725496725</v>
      </c>
    </row>
    <row r="6" spans="1:16" ht="37.5" thickTop="1" thickBot="1">
      <c r="A6" s="70"/>
      <c r="B6" s="71"/>
      <c r="C6" s="2" t="s">
        <v>61</v>
      </c>
      <c r="D6" s="3">
        <v>14</v>
      </c>
      <c r="E6" s="19">
        <v>50232</v>
      </c>
      <c r="F6" s="19">
        <v>87768</v>
      </c>
      <c r="G6" s="19">
        <v>64584</v>
      </c>
      <c r="H6" s="48">
        <v>9.9923478260869594</v>
      </c>
      <c r="I6" s="48">
        <v>20.109600000000004</v>
      </c>
      <c r="J6" s="49">
        <v>11.161205797101452</v>
      </c>
      <c r="K6" s="21">
        <f t="shared" si="0"/>
        <v>55255.200000000004</v>
      </c>
      <c r="L6" s="21">
        <f t="shared" si="1"/>
        <v>85330</v>
      </c>
      <c r="M6" s="21">
        <f t="shared" si="2"/>
        <v>62550.8</v>
      </c>
      <c r="N6" s="22">
        <f t="shared" si="3"/>
        <v>12.426847114624509</v>
      </c>
      <c r="O6" s="22">
        <f t="shared" si="3"/>
        <v>28.295930880000004</v>
      </c>
      <c r="P6" s="22">
        <f t="shared" si="3"/>
        <v>15.764829725496719</v>
      </c>
    </row>
    <row r="7" spans="1:16" ht="37.5" thickTop="1" thickBot="1">
      <c r="A7" s="70"/>
      <c r="B7" s="71"/>
      <c r="C7" s="2" t="s">
        <v>61</v>
      </c>
      <c r="D7" s="3" t="s">
        <v>31</v>
      </c>
      <c r="E7" s="19">
        <v>56027.999999999993</v>
      </c>
      <c r="F7" s="19">
        <v>127512</v>
      </c>
      <c r="G7" s="19">
        <v>84456</v>
      </c>
      <c r="H7" s="48">
        <v>6.8912743628185913</v>
      </c>
      <c r="I7" s="48">
        <v>9.7463241106719405</v>
      </c>
      <c r="J7" s="49">
        <v>6.181722080136403</v>
      </c>
      <c r="K7" s="21">
        <f t="shared" si="0"/>
        <v>61630.8</v>
      </c>
      <c r="L7" s="21">
        <f t="shared" si="1"/>
        <v>123970</v>
      </c>
      <c r="M7" s="21">
        <f t="shared" si="2"/>
        <v>81797.2</v>
      </c>
      <c r="N7" s="22">
        <f t="shared" si="3"/>
        <v>8.5702393893962121</v>
      </c>
      <c r="O7" s="22">
        <f t="shared" si="3"/>
        <v>13.713913422924907</v>
      </c>
      <c r="P7" s="22">
        <f t="shared" si="3"/>
        <v>8.7314755928075805</v>
      </c>
    </row>
    <row r="8" spans="1:16" ht="36.75" customHeight="1" thickTop="1" thickBot="1">
      <c r="A8" s="70"/>
      <c r="B8" s="71"/>
      <c r="C8" s="2" t="s">
        <v>61</v>
      </c>
      <c r="D8" s="3" t="s">
        <v>30</v>
      </c>
      <c r="E8" s="19">
        <v>56027.999999999993</v>
      </c>
      <c r="F8" s="19">
        <v>127512</v>
      </c>
      <c r="G8" s="19">
        <v>84456</v>
      </c>
      <c r="H8" s="48">
        <v>6.064321439280361</v>
      </c>
      <c r="I8" s="48">
        <v>7.9919857707509898</v>
      </c>
      <c r="J8" s="49">
        <v>5.4399154305200348</v>
      </c>
      <c r="K8" s="21">
        <f t="shared" si="0"/>
        <v>61630.8</v>
      </c>
      <c r="L8" s="21">
        <f t="shared" si="1"/>
        <v>123970</v>
      </c>
      <c r="M8" s="21">
        <f t="shared" si="2"/>
        <v>81797.2</v>
      </c>
      <c r="N8" s="22">
        <f t="shared" si="3"/>
        <v>7.5418106626686656</v>
      </c>
      <c r="O8" s="22">
        <f t="shared" si="3"/>
        <v>11.245409006798422</v>
      </c>
      <c r="P8" s="22">
        <f t="shared" si="3"/>
        <v>7.6836985216706699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462000</v>
      </c>
    </row>
    <row r="13" spans="1:16" ht="24.75">
      <c r="A13" s="7" t="s">
        <v>8</v>
      </c>
      <c r="B13" s="26">
        <v>700000</v>
      </c>
    </row>
    <row r="14" spans="1:16" ht="22.5">
      <c r="A14" s="9" t="s">
        <v>9</v>
      </c>
      <c r="B14" s="27">
        <v>523000</v>
      </c>
      <c r="C14" s="10"/>
      <c r="D14" s="11"/>
    </row>
    <row r="15" spans="1:16" ht="22.5">
      <c r="A15" s="9" t="s">
        <v>10</v>
      </c>
      <c r="B15" s="30">
        <v>36.799999999999997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4B5C-010A-432E-8741-D3BF962C0522}">
  <sheetPr>
    <pageSetUpPr fitToPage="1"/>
  </sheetPr>
  <dimension ref="A1:P19"/>
  <sheetViews>
    <sheetView rightToLeft="1" workbookViewId="0">
      <selection activeCell="C14" sqref="C14"/>
    </sheetView>
  </sheetViews>
  <sheetFormatPr defaultRowHeight="15"/>
  <cols>
    <col min="2" max="2" width="20.140625" customWidth="1"/>
    <col min="3" max="3" width="21.28515625" customWidth="1"/>
    <col min="4" max="4" width="9.140625" customWidth="1"/>
    <col min="8" max="10" width="9.140625" style="46"/>
    <col min="11" max="11" width="10.28515625" customWidth="1"/>
    <col min="14" max="14" width="9.42578125" customWidth="1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55.5" thickTop="1" thickBot="1">
      <c r="A2" s="68" t="s">
        <v>62</v>
      </c>
      <c r="B2" s="69"/>
      <c r="C2" s="32" t="s">
        <v>63</v>
      </c>
      <c r="D2" s="3">
        <v>45</v>
      </c>
      <c r="E2" s="19">
        <v>81374</v>
      </c>
      <c r="F2" s="19">
        <v>177100</v>
      </c>
      <c r="G2" s="19">
        <v>121992</v>
      </c>
      <c r="H2" s="48">
        <v>20.981200285103355</v>
      </c>
      <c r="I2" s="48">
        <v>33.154610086956531</v>
      </c>
      <c r="J2" s="49">
        <v>20.616690301003352</v>
      </c>
      <c r="K2" s="21">
        <f>(IF(D2&gt;20,8,D2-12)*2+100)%*$B$12*11.5%</f>
        <v>89511.400000000009</v>
      </c>
      <c r="L2" s="21">
        <f>(IF(D2&gt;30,18,D2-12)*3+100)%*$B$13*11.5%</f>
        <v>178871</v>
      </c>
      <c r="M2" s="21">
        <f>(IF(D2&gt;30,18,D2-12)*2+100)%*$B$14*11.5%</f>
        <v>118707.60000000002</v>
      </c>
      <c r="N2" s="22">
        <f>((H2*E2)/K2)*(100+$B$15)%</f>
        <v>25.749654895354116</v>
      </c>
      <c r="O2" s="22">
        <f>((I2*F2)/L2)*(100+$B$15)%</f>
        <v>44.315567938011213</v>
      </c>
      <c r="P2" s="22">
        <f>((J2*G2)/M2)*(100+$B$15)%</f>
        <v>28.602601959099506</v>
      </c>
    </row>
    <row r="3" spans="1:16" ht="55.5" thickTop="1" thickBot="1">
      <c r="A3" s="70"/>
      <c r="B3" s="71"/>
      <c r="C3" s="32" t="s">
        <v>63</v>
      </c>
      <c r="D3" s="3">
        <v>20</v>
      </c>
      <c r="E3" s="19">
        <v>81374</v>
      </c>
      <c r="F3" s="19">
        <v>142600</v>
      </c>
      <c r="G3" s="19">
        <v>104051.99999999999</v>
      </c>
      <c r="H3" s="48">
        <v>7.9583863150392036</v>
      </c>
      <c r="I3" s="48">
        <v>14.688751304347827</v>
      </c>
      <c r="J3" s="49">
        <v>8.4209016722408059</v>
      </c>
      <c r="K3" s="21">
        <f t="shared" ref="K3:K8" si="0">(IF(D3&gt;20,8,D3-12)*2+100)%*$B$12*11.5%</f>
        <v>89511.400000000009</v>
      </c>
      <c r="L3" s="21">
        <f t="shared" ref="L3:L8" si="1">(IF(D3&gt;30,18,D3-12)*3+100)%*$B$13*11.5%</f>
        <v>144026</v>
      </c>
      <c r="M3" s="21">
        <f t="shared" ref="M3:M8" si="2">(IF(D3&gt;30,18,D3-12)*2+100)%*$B$14*11.5%</f>
        <v>101250.59999999999</v>
      </c>
      <c r="N3" s="22">
        <f t="shared" ref="N3:P8" si="3">((H3*E3)/K3)*(100+$B$15)%</f>
        <v>9.7671104775481137</v>
      </c>
      <c r="O3" s="22">
        <f t="shared" si="3"/>
        <v>19.633479466207493</v>
      </c>
      <c r="P3" s="22">
        <f t="shared" si="3"/>
        <v>11.682752912871631</v>
      </c>
    </row>
    <row r="4" spans="1:16" ht="55.5" thickTop="1" thickBot="1">
      <c r="A4" s="70"/>
      <c r="B4" s="71"/>
      <c r="C4" s="32" t="s">
        <v>63</v>
      </c>
      <c r="D4" s="3">
        <v>18</v>
      </c>
      <c r="E4" s="19">
        <v>78568.000000000015</v>
      </c>
      <c r="F4" s="19">
        <v>135700</v>
      </c>
      <c r="G4" s="19">
        <v>100464.00000000001</v>
      </c>
      <c r="H4" s="48">
        <v>7.9583863150392027</v>
      </c>
      <c r="I4" s="48">
        <v>14.688751304347827</v>
      </c>
      <c r="J4" s="49">
        <v>8.4209016722408041</v>
      </c>
      <c r="K4" s="21">
        <f t="shared" si="0"/>
        <v>86424.800000000017</v>
      </c>
      <c r="L4" s="21">
        <f t="shared" si="1"/>
        <v>137057</v>
      </c>
      <c r="M4" s="21">
        <f t="shared" si="2"/>
        <v>97759.200000000012</v>
      </c>
      <c r="N4" s="22">
        <f t="shared" si="3"/>
        <v>9.7671104775481137</v>
      </c>
      <c r="O4" s="22">
        <f t="shared" si="3"/>
        <v>19.633479466207493</v>
      </c>
      <c r="P4" s="22">
        <f t="shared" si="3"/>
        <v>11.68275291287163</v>
      </c>
    </row>
    <row r="5" spans="1:16" ht="55.5" thickTop="1" thickBot="1">
      <c r="A5" s="70"/>
      <c r="B5" s="71"/>
      <c r="C5" s="32" t="s">
        <v>63</v>
      </c>
      <c r="D5" s="3">
        <v>16</v>
      </c>
      <c r="E5" s="19">
        <v>75762</v>
      </c>
      <c r="F5" s="19">
        <v>128800</v>
      </c>
      <c r="G5" s="19">
        <v>96876</v>
      </c>
      <c r="H5" s="48">
        <v>7.9583863150392036</v>
      </c>
      <c r="I5" s="48">
        <v>14.688751304347829</v>
      </c>
      <c r="J5" s="49">
        <v>8.4209016722408041</v>
      </c>
      <c r="K5" s="21">
        <f t="shared" si="0"/>
        <v>83338.2</v>
      </c>
      <c r="L5" s="21">
        <f t="shared" si="1"/>
        <v>130088</v>
      </c>
      <c r="M5" s="21">
        <f t="shared" si="2"/>
        <v>94267.8</v>
      </c>
      <c r="N5" s="22">
        <f t="shared" si="3"/>
        <v>9.7671104775481155</v>
      </c>
      <c r="O5" s="22">
        <f t="shared" si="3"/>
        <v>19.633479466207493</v>
      </c>
      <c r="P5" s="22">
        <f t="shared" si="3"/>
        <v>11.68275291287163</v>
      </c>
    </row>
    <row r="6" spans="1:16" ht="55.5" thickTop="1" thickBot="1">
      <c r="A6" s="70"/>
      <c r="B6" s="71"/>
      <c r="C6" s="32" t="s">
        <v>63</v>
      </c>
      <c r="D6" s="3">
        <v>14</v>
      </c>
      <c r="E6" s="19">
        <v>72956</v>
      </c>
      <c r="F6" s="19">
        <v>121900</v>
      </c>
      <c r="G6" s="19">
        <v>93288</v>
      </c>
      <c r="H6" s="48">
        <v>7.9583863150392036</v>
      </c>
      <c r="I6" s="48">
        <v>14.688751304347829</v>
      </c>
      <c r="J6" s="49">
        <v>8.4209016722408041</v>
      </c>
      <c r="K6" s="21">
        <f t="shared" si="0"/>
        <v>80251.600000000006</v>
      </c>
      <c r="L6" s="21">
        <f t="shared" si="1"/>
        <v>123119</v>
      </c>
      <c r="M6" s="21">
        <f t="shared" si="2"/>
        <v>90776.400000000009</v>
      </c>
      <c r="N6" s="22">
        <f t="shared" si="3"/>
        <v>9.7671104775481137</v>
      </c>
      <c r="O6" s="22">
        <f t="shared" si="3"/>
        <v>19.633479466207493</v>
      </c>
      <c r="P6" s="22">
        <f t="shared" si="3"/>
        <v>11.68275291287163</v>
      </c>
    </row>
    <row r="7" spans="1:16" ht="55.5" thickTop="1" thickBot="1">
      <c r="A7" s="70"/>
      <c r="B7" s="71"/>
      <c r="C7" s="32" t="s">
        <v>63</v>
      </c>
      <c r="D7" s="3" t="s">
        <v>31</v>
      </c>
      <c r="E7" s="19">
        <v>81374</v>
      </c>
      <c r="F7" s="19">
        <v>177100</v>
      </c>
      <c r="G7" s="19">
        <v>121992</v>
      </c>
      <c r="H7" s="48">
        <v>5.2390630914051171</v>
      </c>
      <c r="I7" s="48">
        <v>6.9946434782608709</v>
      </c>
      <c r="J7" s="49">
        <v>4.4837458193979947</v>
      </c>
      <c r="K7" s="21">
        <f t="shared" si="0"/>
        <v>89511.400000000009</v>
      </c>
      <c r="L7" s="21">
        <f t="shared" si="1"/>
        <v>178871</v>
      </c>
      <c r="M7" s="21">
        <f t="shared" si="2"/>
        <v>118707.60000000002</v>
      </c>
      <c r="N7" s="22">
        <f t="shared" si="3"/>
        <v>6.429759248542644</v>
      </c>
      <c r="O7" s="22">
        <f t="shared" si="3"/>
        <v>9.3492759362892848</v>
      </c>
      <c r="P7" s="22">
        <f t="shared" si="3"/>
        <v>6.2205327375837776</v>
      </c>
    </row>
    <row r="8" spans="1:16" ht="55.5" thickTop="1" thickBot="1">
      <c r="A8" s="70"/>
      <c r="B8" s="71"/>
      <c r="C8" s="32" t="s">
        <v>63</v>
      </c>
      <c r="D8" s="3" t="s">
        <v>30</v>
      </c>
      <c r="E8" s="19">
        <v>81374</v>
      </c>
      <c r="F8" s="19">
        <v>177100</v>
      </c>
      <c r="G8" s="19">
        <v>121992</v>
      </c>
      <c r="H8" s="48">
        <v>4.6103755204365049</v>
      </c>
      <c r="I8" s="48">
        <v>5.7356076521739139</v>
      </c>
      <c r="J8" s="49">
        <v>3.9456963210702352</v>
      </c>
      <c r="K8" s="21">
        <f t="shared" si="0"/>
        <v>89511.400000000009</v>
      </c>
      <c r="L8" s="21">
        <f t="shared" si="1"/>
        <v>178871</v>
      </c>
      <c r="M8" s="21">
        <f t="shared" si="2"/>
        <v>118707.60000000002</v>
      </c>
      <c r="N8" s="22">
        <f t="shared" si="3"/>
        <v>5.6581881387175281</v>
      </c>
      <c r="O8" s="22">
        <f t="shared" si="3"/>
        <v>7.6664062677572122</v>
      </c>
      <c r="P8" s="22">
        <f t="shared" si="3"/>
        <v>5.4740688090737253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671000</v>
      </c>
    </row>
    <row r="13" spans="1:16" ht="24.75">
      <c r="A13" s="7" t="s">
        <v>8</v>
      </c>
      <c r="B13" s="26">
        <v>1010000</v>
      </c>
    </row>
    <row r="14" spans="1:16" ht="22.5">
      <c r="A14" s="9" t="s">
        <v>9</v>
      </c>
      <c r="B14" s="27">
        <v>759000</v>
      </c>
      <c r="C14" s="10"/>
      <c r="D14" s="11"/>
    </row>
    <row r="15" spans="1:16" ht="22.5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EC36-B7ED-4DD6-9A34-B8B5DD78AA9D}">
  <sheetPr>
    <pageSetUpPr fitToPage="1"/>
  </sheetPr>
  <dimension ref="A1:P19"/>
  <sheetViews>
    <sheetView rightToLeft="1" topLeftCell="A15" workbookViewId="0">
      <selection activeCell="H12" sqref="H12"/>
    </sheetView>
  </sheetViews>
  <sheetFormatPr defaultRowHeight="15"/>
  <cols>
    <col min="2" max="2" width="17.42578125" customWidth="1"/>
    <col min="3" max="3" width="16.28515625" customWidth="1"/>
    <col min="4" max="4" width="7.42578125" customWidth="1"/>
    <col min="8" max="8" width="9.140625" style="25"/>
    <col min="9" max="10" width="9.140625" style="53"/>
    <col min="11" max="11" width="11.28515625" style="53" customWidth="1"/>
    <col min="12" max="13" width="10.42578125" customWidth="1"/>
    <col min="14" max="14" width="10.28515625" customWidth="1"/>
    <col min="15" max="15" width="9.5703125" customWidth="1"/>
    <col min="16" max="16" width="11.28515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23" t="s">
        <v>78</v>
      </c>
      <c r="I1" s="42" t="s">
        <v>79</v>
      </c>
      <c r="J1" s="43" t="s">
        <v>80</v>
      </c>
      <c r="K1" s="54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55.5" thickTop="1" thickBot="1">
      <c r="A2" s="68" t="s">
        <v>64</v>
      </c>
      <c r="B2" s="69"/>
      <c r="C2" s="2" t="s">
        <v>65</v>
      </c>
      <c r="D2" s="3">
        <v>45</v>
      </c>
      <c r="E2" s="19">
        <v>104051.99999999999</v>
      </c>
      <c r="F2" s="19">
        <v>212520</v>
      </c>
      <c r="G2" s="19">
        <v>134504</v>
      </c>
      <c r="H2" s="24" t="s">
        <v>81</v>
      </c>
      <c r="I2" s="48">
        <v>34.390330434782612</v>
      </c>
      <c r="J2" s="49">
        <v>22.802305358948441</v>
      </c>
      <c r="K2" s="55">
        <f>(IF(D2&gt;20,8,D2-12)*2+100)%*$B$12*11.5%</f>
        <v>114457.2</v>
      </c>
      <c r="L2" s="21">
        <f>(IF(D2&gt;30,18,D2-12)*3+100)%*$B$13*11.5%</f>
        <v>228459</v>
      </c>
      <c r="M2" s="21">
        <f>(IF(D2&gt;30,18,D2-12)*2+100)%*$B$14*11.5%</f>
        <v>151708</v>
      </c>
      <c r="N2" s="22">
        <f>((H2*E2)/K2)*(100+$B$15)%</f>
        <v>27.859090909090906</v>
      </c>
      <c r="O2" s="22">
        <f>((I2*F2)/L2)*(100+$B$15)%</f>
        <v>43.187856825075841</v>
      </c>
      <c r="P2" s="22">
        <f>((J2*G2)/M2)*(100+$B$15)%</f>
        <v>27.292243836844477</v>
      </c>
    </row>
    <row r="3" spans="1:16" ht="55.5" thickTop="1" thickBot="1">
      <c r="A3" s="70"/>
      <c r="B3" s="71"/>
      <c r="C3" s="2" t="s">
        <v>65</v>
      </c>
      <c r="D3" s="3">
        <v>20</v>
      </c>
      <c r="E3" s="19">
        <v>104051.99999999999</v>
      </c>
      <c r="F3" s="19">
        <v>171120</v>
      </c>
      <c r="G3" s="19">
        <v>114723.99999999999</v>
      </c>
      <c r="H3" s="24" t="s">
        <v>82</v>
      </c>
      <c r="I3" s="48">
        <v>11.220573913043481</v>
      </c>
      <c r="J3" s="49">
        <v>6.5356926188068778</v>
      </c>
      <c r="K3" s="55">
        <f t="shared" ref="K3:K8" si="0">(IF(D3&gt;20,8,D3-12)*2+100)%*$B$12*11.5%</f>
        <v>114457.2</v>
      </c>
      <c r="L3" s="21">
        <f t="shared" ref="L3:L8" si="1">(IF(D3&gt;30,18,D3-12)*3+100)%*$B$13*11.5%</f>
        <v>183954</v>
      </c>
      <c r="M3" s="21">
        <f t="shared" ref="M3:M8" si="2">(IF(D3&gt;30,18,D3-12)*2+100)%*$B$14*11.5%</f>
        <v>129398</v>
      </c>
      <c r="N3" s="22">
        <f t="shared" ref="N3:P8" si="3">((H3*E3)/K3)*(100+$B$15)%</f>
        <v>7.4863636363636354</v>
      </c>
      <c r="O3" s="22">
        <f t="shared" si="3"/>
        <v>14.090953286147629</v>
      </c>
      <c r="P3" s="22">
        <f t="shared" si="3"/>
        <v>7.8226176602420461</v>
      </c>
    </row>
    <row r="4" spans="1:16" ht="55.5" thickTop="1" thickBot="1">
      <c r="A4" s="70"/>
      <c r="B4" s="71"/>
      <c r="C4" s="2" t="s">
        <v>65</v>
      </c>
      <c r="D4" s="3">
        <v>18</v>
      </c>
      <c r="E4" s="19">
        <v>100464.00000000001</v>
      </c>
      <c r="F4" s="19">
        <v>162840</v>
      </c>
      <c r="G4" s="19">
        <v>110768.00000000001</v>
      </c>
      <c r="H4" s="24" t="s">
        <v>82</v>
      </c>
      <c r="I4" s="48">
        <v>11.220573913043481</v>
      </c>
      <c r="J4" s="49">
        <v>6.535692618806876</v>
      </c>
      <c r="K4" s="55">
        <f t="shared" si="0"/>
        <v>110510.40000000002</v>
      </c>
      <c r="L4" s="21">
        <f t="shared" si="1"/>
        <v>175053</v>
      </c>
      <c r="M4" s="21">
        <f t="shared" si="2"/>
        <v>124936</v>
      </c>
      <c r="N4" s="22">
        <f t="shared" si="3"/>
        <v>7.4863636363636354</v>
      </c>
      <c r="O4" s="22">
        <f t="shared" si="3"/>
        <v>14.090953286147629</v>
      </c>
      <c r="P4" s="22">
        <f t="shared" si="3"/>
        <v>7.8226176602420452</v>
      </c>
    </row>
    <row r="5" spans="1:16" ht="55.5" thickTop="1" thickBot="1">
      <c r="A5" s="70"/>
      <c r="B5" s="71"/>
      <c r="C5" s="2" t="s">
        <v>65</v>
      </c>
      <c r="D5" s="3">
        <v>16</v>
      </c>
      <c r="E5" s="19">
        <v>96876</v>
      </c>
      <c r="F5" s="19">
        <v>154560.00000000003</v>
      </c>
      <c r="G5" s="19">
        <v>106812.00000000001</v>
      </c>
      <c r="H5" s="24" t="s">
        <v>82</v>
      </c>
      <c r="I5" s="48">
        <v>11.220573913043477</v>
      </c>
      <c r="J5" s="49">
        <v>6.535692618806876</v>
      </c>
      <c r="K5" s="55">
        <f t="shared" si="0"/>
        <v>106563.60000000002</v>
      </c>
      <c r="L5" s="21">
        <f t="shared" si="1"/>
        <v>166152.00000000003</v>
      </c>
      <c r="M5" s="21">
        <f t="shared" si="2"/>
        <v>120474.00000000001</v>
      </c>
      <c r="N5" s="22">
        <f t="shared" si="3"/>
        <v>7.4863636363636354</v>
      </c>
      <c r="O5" s="22">
        <f t="shared" si="3"/>
        <v>14.090953286147624</v>
      </c>
      <c r="P5" s="22">
        <f t="shared" si="3"/>
        <v>7.8226176602420452</v>
      </c>
    </row>
    <row r="6" spans="1:16" ht="55.5" thickTop="1" thickBot="1">
      <c r="A6" s="70"/>
      <c r="B6" s="71"/>
      <c r="C6" s="2" t="s">
        <v>65</v>
      </c>
      <c r="D6" s="3">
        <v>14</v>
      </c>
      <c r="E6" s="19">
        <v>93288</v>
      </c>
      <c r="F6" s="19">
        <v>146280</v>
      </c>
      <c r="G6" s="19">
        <v>102856</v>
      </c>
      <c r="H6" s="24" t="s">
        <v>83</v>
      </c>
      <c r="I6" s="48">
        <v>11.220573913043481</v>
      </c>
      <c r="J6" s="49">
        <v>6.5356926188068778</v>
      </c>
      <c r="K6" s="55">
        <f t="shared" si="0"/>
        <v>102616.8</v>
      </c>
      <c r="L6" s="21">
        <f t="shared" si="1"/>
        <v>157251</v>
      </c>
      <c r="M6" s="21">
        <f t="shared" si="2"/>
        <v>116012</v>
      </c>
      <c r="N6" s="22">
        <f t="shared" si="3"/>
        <v>7.4863636363636363</v>
      </c>
      <c r="O6" s="22">
        <f t="shared" si="3"/>
        <v>14.090953286147629</v>
      </c>
      <c r="P6" s="22">
        <f t="shared" si="3"/>
        <v>7.8226176602420461</v>
      </c>
    </row>
    <row r="7" spans="1:16" ht="55.5" thickTop="1" thickBot="1">
      <c r="A7" s="70"/>
      <c r="B7" s="71"/>
      <c r="C7" s="2" t="s">
        <v>65</v>
      </c>
      <c r="D7" s="3" t="s">
        <v>31</v>
      </c>
      <c r="E7" s="19">
        <v>104051.99999999999</v>
      </c>
      <c r="F7" s="19">
        <v>212520</v>
      </c>
      <c r="G7" s="19">
        <v>134504</v>
      </c>
      <c r="H7" s="24" t="s">
        <v>84</v>
      </c>
      <c r="I7" s="48">
        <v>7.2860869565217401</v>
      </c>
      <c r="J7" s="49">
        <v>4.5920716112531981</v>
      </c>
      <c r="K7" s="55">
        <f t="shared" si="0"/>
        <v>114457.2</v>
      </c>
      <c r="L7" s="21">
        <f t="shared" si="1"/>
        <v>228459</v>
      </c>
      <c r="M7" s="21">
        <f t="shared" si="2"/>
        <v>151708</v>
      </c>
      <c r="N7" s="22">
        <f t="shared" si="3"/>
        <v>5.375454545454545</v>
      </c>
      <c r="O7" s="22">
        <f t="shared" si="3"/>
        <v>9.1499696663296266</v>
      </c>
      <c r="P7" s="22">
        <f t="shared" si="3"/>
        <v>5.4962836501700654</v>
      </c>
    </row>
    <row r="8" spans="1:16" ht="55.5" thickTop="1" thickBot="1">
      <c r="A8" s="70"/>
      <c r="B8" s="71"/>
      <c r="C8" s="2" t="s">
        <v>65</v>
      </c>
      <c r="D8" s="3" t="s">
        <v>30</v>
      </c>
      <c r="E8" s="19">
        <v>104051.99999999999</v>
      </c>
      <c r="F8" s="19">
        <v>212520</v>
      </c>
      <c r="G8" s="19">
        <v>134504</v>
      </c>
      <c r="H8" s="24" t="s">
        <v>85</v>
      </c>
      <c r="I8" s="48">
        <v>5.9745913043478271</v>
      </c>
      <c r="J8" s="49">
        <v>4.0410230179028144</v>
      </c>
      <c r="K8" s="55">
        <f t="shared" si="0"/>
        <v>114457.2</v>
      </c>
      <c r="L8" s="21">
        <f t="shared" si="1"/>
        <v>228459</v>
      </c>
      <c r="M8" s="21">
        <f t="shared" si="2"/>
        <v>151708</v>
      </c>
      <c r="N8" s="22">
        <f t="shared" si="3"/>
        <v>4.7249999999999996</v>
      </c>
      <c r="O8" s="22">
        <f t="shared" si="3"/>
        <v>7.5029751263902948</v>
      </c>
      <c r="P8" s="22">
        <f t="shared" si="3"/>
        <v>4.8367296121496572</v>
      </c>
    </row>
    <row r="9" spans="1:16" ht="1.5" customHeight="1" thickTop="1" thickBot="1">
      <c r="A9" s="70"/>
      <c r="B9" s="71"/>
      <c r="C9" s="4"/>
      <c r="D9" s="3"/>
      <c r="E9" s="19"/>
      <c r="F9" s="19"/>
      <c r="G9" s="19"/>
      <c r="H9" s="24"/>
      <c r="I9" s="48"/>
      <c r="J9" s="49"/>
      <c r="K9" s="55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24"/>
      <c r="I10" s="48"/>
      <c r="J10" s="49"/>
      <c r="K10" s="55"/>
      <c r="L10" s="21"/>
      <c r="M10" s="21"/>
      <c r="N10" s="22"/>
      <c r="O10" s="22"/>
      <c r="P10" s="22"/>
    </row>
    <row r="11" spans="1:16" ht="21" hidden="1" thickTop="1" thickBot="1">
      <c r="A11" s="72"/>
      <c r="B11" s="73"/>
      <c r="C11" s="6"/>
      <c r="D11" s="3"/>
      <c r="E11" s="19"/>
      <c r="F11" s="19"/>
      <c r="G11" s="19"/>
      <c r="H11" s="24"/>
      <c r="I11" s="48"/>
      <c r="J11" s="49"/>
      <c r="K11" s="55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858000</v>
      </c>
    </row>
    <row r="13" spans="1:16" ht="24.75">
      <c r="A13" s="7" t="s">
        <v>8</v>
      </c>
      <c r="B13" s="26">
        <v>1290000</v>
      </c>
    </row>
    <row r="14" spans="1:16" ht="22.5">
      <c r="A14" s="9" t="s">
        <v>9</v>
      </c>
      <c r="B14" s="27">
        <v>970000</v>
      </c>
      <c r="C14" s="10"/>
      <c r="D14" s="11"/>
    </row>
    <row r="15" spans="1:16" ht="22.5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5CC7-B610-442D-99BE-45D90CAA639B}">
  <sheetPr>
    <pageSetUpPr fitToPage="1"/>
  </sheetPr>
  <dimension ref="A1:P19"/>
  <sheetViews>
    <sheetView rightToLeft="1" topLeftCell="A14" zoomScale="80" zoomScaleNormal="80" workbookViewId="0">
      <selection activeCell="H17" sqref="H17"/>
    </sheetView>
  </sheetViews>
  <sheetFormatPr defaultRowHeight="17.25"/>
  <cols>
    <col min="2" max="2" width="16.42578125" customWidth="1"/>
    <col min="3" max="3" width="35.42578125" customWidth="1"/>
    <col min="4" max="4" width="8.140625" customWidth="1"/>
    <col min="5" max="7" width="9.140625" style="35"/>
    <col min="8" max="10" width="9.140625" style="36"/>
    <col min="11" max="15" width="9.140625" style="35"/>
    <col min="16" max="16" width="9.140625" style="35" customWidth="1"/>
  </cols>
  <sheetData>
    <row r="1" spans="1:16" ht="77.25" customHeight="1">
      <c r="A1" s="66" t="s">
        <v>12</v>
      </c>
      <c r="B1" s="67"/>
      <c r="C1" s="1" t="s">
        <v>0</v>
      </c>
      <c r="D1" s="1" t="s">
        <v>1</v>
      </c>
      <c r="E1" s="33" t="s">
        <v>75</v>
      </c>
      <c r="F1" s="33" t="s">
        <v>76</v>
      </c>
      <c r="G1" s="33" t="s">
        <v>77</v>
      </c>
      <c r="H1" s="34" t="s">
        <v>78</v>
      </c>
      <c r="I1" s="34" t="s">
        <v>79</v>
      </c>
      <c r="J1" s="34" t="s">
        <v>80</v>
      </c>
      <c r="K1" s="33" t="s">
        <v>69</v>
      </c>
      <c r="L1" s="63" t="s">
        <v>70</v>
      </c>
      <c r="M1" s="63" t="s">
        <v>71</v>
      </c>
      <c r="N1" s="63" t="s">
        <v>72</v>
      </c>
      <c r="O1" s="63" t="s">
        <v>73</v>
      </c>
      <c r="P1" s="63" t="s">
        <v>74</v>
      </c>
    </row>
    <row r="2" spans="1:16" ht="72">
      <c r="A2" s="68" t="s">
        <v>66</v>
      </c>
      <c r="B2" s="69"/>
      <c r="C2" s="2" t="s">
        <v>67</v>
      </c>
      <c r="D2" s="3">
        <v>45</v>
      </c>
      <c r="E2" s="64">
        <v>40020</v>
      </c>
      <c r="F2" s="64">
        <v>77924</v>
      </c>
      <c r="G2" s="64">
        <v>57868.000000000007</v>
      </c>
      <c r="H2" s="40">
        <v>21.794420869565222</v>
      </c>
      <c r="I2" s="40">
        <v>32.361581027667988</v>
      </c>
      <c r="J2" s="40">
        <v>20.164737955346656</v>
      </c>
      <c r="K2" s="39">
        <f>(IF(D2&gt;20,D2-12)*2+100)%*$B$12*11.5%</f>
        <v>62997</v>
      </c>
      <c r="L2" s="39">
        <f>(IF(D2&gt;30,18,D2-12)*3+100)%*$B$13*11.5%</f>
        <v>88550</v>
      </c>
      <c r="M2" s="39">
        <f>(IF(D2&gt;30,18,D2-12)*2+100)%*$B$14*11.5%</f>
        <v>58337.200000000012</v>
      </c>
      <c r="N2" s="65">
        <f>((H2*E2)/K2)*(100+$B$15)%</f>
        <v>18.691162695366454</v>
      </c>
      <c r="O2" s="65">
        <f>((I2*F2)/L2)*(100+$B$15)%</f>
        <v>38.445558260869575</v>
      </c>
      <c r="P2" s="65">
        <f>((J2*G2)/M2)*(100+$B$15)%</f>
        <v>27.003449353071456</v>
      </c>
    </row>
    <row r="3" spans="1:16" ht="72">
      <c r="A3" s="70"/>
      <c r="B3" s="71"/>
      <c r="C3" s="2" t="s">
        <v>67</v>
      </c>
      <c r="D3" s="3">
        <v>20</v>
      </c>
      <c r="E3" s="64">
        <v>40020</v>
      </c>
      <c r="F3" s="64">
        <v>62744</v>
      </c>
      <c r="G3" s="64">
        <v>49357.999999999993</v>
      </c>
      <c r="H3" s="40">
        <v>13.856055652173918</v>
      </c>
      <c r="I3" s="40">
        <v>30.491800790513832</v>
      </c>
      <c r="J3" s="40">
        <v>13.971282726204468</v>
      </c>
      <c r="K3" s="39">
        <f t="shared" ref="K3:K8" si="0">(IF(D3&gt;20,8,D3-12)*2+100)%*$B$12*11.5%</f>
        <v>44022</v>
      </c>
      <c r="L3" s="39">
        <f t="shared" ref="L3:L8" si="1">(IF(D3&gt;30,18,D3-12)*3+100)%*$B$13*11.5%</f>
        <v>71300</v>
      </c>
      <c r="M3" s="39">
        <f t="shared" ref="M3:M8" si="2">(IF(D3&gt;30,18,D3-12)*2+100)%*$B$14*11.5%</f>
        <v>49758.2</v>
      </c>
      <c r="N3" s="65">
        <f t="shared" ref="N3:P8" si="3">((H3*E3)/K3)*(100+$B$15)%</f>
        <v>17.005159209486173</v>
      </c>
      <c r="O3" s="65">
        <f t="shared" si="3"/>
        <v>36.224259339130434</v>
      </c>
      <c r="P3" s="65">
        <f t="shared" si="3"/>
        <v>18.70953276605665</v>
      </c>
    </row>
    <row r="4" spans="1:16" ht="72">
      <c r="A4" s="70"/>
      <c r="B4" s="71"/>
      <c r="C4" s="2" t="s">
        <v>67</v>
      </c>
      <c r="D4" s="3">
        <v>18</v>
      </c>
      <c r="E4" s="64">
        <v>38640.000000000007</v>
      </c>
      <c r="F4" s="64">
        <v>59708</v>
      </c>
      <c r="G4" s="64">
        <v>47656.000000000007</v>
      </c>
      <c r="H4" s="40">
        <v>13.856055652173913</v>
      </c>
      <c r="I4" s="40">
        <v>30.491800790513842</v>
      </c>
      <c r="J4" s="40">
        <v>13.971282726204468</v>
      </c>
      <c r="K4" s="39">
        <f t="shared" si="0"/>
        <v>42504.000000000007</v>
      </c>
      <c r="L4" s="39">
        <f t="shared" si="1"/>
        <v>67850</v>
      </c>
      <c r="M4" s="39">
        <f t="shared" si="2"/>
        <v>48042.400000000009</v>
      </c>
      <c r="N4" s="65">
        <f t="shared" si="3"/>
        <v>17.005159209486166</v>
      </c>
      <c r="O4" s="65">
        <f t="shared" si="3"/>
        <v>36.224259339130448</v>
      </c>
      <c r="P4" s="65">
        <f t="shared" si="3"/>
        <v>18.70953276605665</v>
      </c>
    </row>
    <row r="5" spans="1:16" ht="72">
      <c r="A5" s="70"/>
      <c r="B5" s="71"/>
      <c r="C5" s="2" t="s">
        <v>67</v>
      </c>
      <c r="D5" s="3">
        <v>16</v>
      </c>
      <c r="E5" s="64">
        <v>37260</v>
      </c>
      <c r="F5" s="64">
        <v>56672.000000000007</v>
      </c>
      <c r="G5" s="64">
        <v>45954</v>
      </c>
      <c r="H5" s="40">
        <v>13.856055652173918</v>
      </c>
      <c r="I5" s="40">
        <v>30.491800790513839</v>
      </c>
      <c r="J5" s="40">
        <v>13.971282726204468</v>
      </c>
      <c r="K5" s="39">
        <f t="shared" si="0"/>
        <v>40986</v>
      </c>
      <c r="L5" s="39">
        <f t="shared" si="1"/>
        <v>64400</v>
      </c>
      <c r="M5" s="39">
        <f t="shared" si="2"/>
        <v>46326.6</v>
      </c>
      <c r="N5" s="65">
        <f t="shared" si="3"/>
        <v>17.005159209486173</v>
      </c>
      <c r="O5" s="65">
        <f t="shared" si="3"/>
        <v>36.224259339130448</v>
      </c>
      <c r="P5" s="65">
        <f t="shared" si="3"/>
        <v>18.709532766056657</v>
      </c>
    </row>
    <row r="6" spans="1:16" ht="72">
      <c r="A6" s="70"/>
      <c r="B6" s="71"/>
      <c r="C6" s="2" t="s">
        <v>67</v>
      </c>
      <c r="D6" s="3">
        <v>14</v>
      </c>
      <c r="E6" s="64">
        <v>35880</v>
      </c>
      <c r="F6" s="64">
        <v>53636</v>
      </c>
      <c r="G6" s="64">
        <v>44252</v>
      </c>
      <c r="H6" s="40">
        <v>13.856055652173913</v>
      </c>
      <c r="I6" s="40">
        <v>30.491800790513839</v>
      </c>
      <c r="J6" s="40">
        <v>13.971282726204468</v>
      </c>
      <c r="K6" s="39">
        <f t="shared" si="0"/>
        <v>39468</v>
      </c>
      <c r="L6" s="39">
        <f t="shared" si="1"/>
        <v>60950</v>
      </c>
      <c r="M6" s="39">
        <f t="shared" si="2"/>
        <v>44610.8</v>
      </c>
      <c r="N6" s="65">
        <f t="shared" si="3"/>
        <v>17.005159209486166</v>
      </c>
      <c r="O6" s="65">
        <f t="shared" si="3"/>
        <v>36.224259339130448</v>
      </c>
      <c r="P6" s="65">
        <f t="shared" si="3"/>
        <v>18.709532766056654</v>
      </c>
    </row>
    <row r="7" spans="1:16" ht="72">
      <c r="A7" s="70"/>
      <c r="B7" s="71"/>
      <c r="C7" s="2" t="s">
        <v>67</v>
      </c>
      <c r="D7" s="3" t="s">
        <v>31</v>
      </c>
      <c r="E7" s="64">
        <v>40020</v>
      </c>
      <c r="F7" s="64">
        <v>77924</v>
      </c>
      <c r="G7" s="64">
        <v>57868.000000000007</v>
      </c>
      <c r="H7" s="40">
        <v>9.4563598200899559</v>
      </c>
      <c r="I7" s="40">
        <v>16.064045993532165</v>
      </c>
      <c r="J7" s="40">
        <v>8.2607644985138613</v>
      </c>
      <c r="K7" s="39">
        <f t="shared" si="0"/>
        <v>44022</v>
      </c>
      <c r="L7" s="39">
        <f t="shared" si="1"/>
        <v>88550</v>
      </c>
      <c r="M7" s="39">
        <f t="shared" si="2"/>
        <v>58337.200000000012</v>
      </c>
      <c r="N7" s="65">
        <f t="shared" si="3"/>
        <v>11.605532506474036</v>
      </c>
      <c r="O7" s="65">
        <f t="shared" si="3"/>
        <v>19.084086640316215</v>
      </c>
      <c r="P7" s="65">
        <f t="shared" si="3"/>
        <v>11.062337445060786</v>
      </c>
    </row>
    <row r="8" spans="1:16" ht="72.75" thickBot="1">
      <c r="A8" s="70"/>
      <c r="B8" s="71"/>
      <c r="C8" s="2" t="s">
        <v>67</v>
      </c>
      <c r="D8" s="3" t="s">
        <v>30</v>
      </c>
      <c r="E8" s="64">
        <v>40020</v>
      </c>
      <c r="F8" s="64">
        <v>77924</v>
      </c>
      <c r="G8" s="64">
        <v>57868.000000000007</v>
      </c>
      <c r="H8" s="40">
        <v>8.3215966416791609</v>
      </c>
      <c r="I8" s="40">
        <v>13.172517714696372</v>
      </c>
      <c r="J8" s="40">
        <v>7.2694727586921966</v>
      </c>
      <c r="K8" s="39">
        <f t="shared" si="0"/>
        <v>44022</v>
      </c>
      <c r="L8" s="39">
        <f t="shared" si="1"/>
        <v>88550</v>
      </c>
      <c r="M8" s="39">
        <f t="shared" si="2"/>
        <v>58337.200000000012</v>
      </c>
      <c r="N8" s="65">
        <f t="shared" si="3"/>
        <v>10.212868605697151</v>
      </c>
      <c r="O8" s="65">
        <f t="shared" si="3"/>
        <v>15.648951045059293</v>
      </c>
      <c r="P8" s="65">
        <f t="shared" si="3"/>
        <v>9.7348569516534909</v>
      </c>
    </row>
    <row r="9" spans="1:16" ht="21" hidden="1" thickTop="1" thickBot="1">
      <c r="A9" s="70"/>
      <c r="B9" s="71"/>
      <c r="C9" s="56"/>
      <c r="D9" s="57"/>
      <c r="E9" s="58"/>
      <c r="F9" s="58"/>
      <c r="G9" s="58"/>
      <c r="H9" s="59"/>
      <c r="I9" s="59"/>
      <c r="J9" s="60"/>
      <c r="K9" s="61"/>
      <c r="L9" s="61"/>
      <c r="M9" s="61"/>
      <c r="N9" s="62"/>
      <c r="O9" s="62"/>
      <c r="P9" s="62"/>
    </row>
    <row r="10" spans="1:16" ht="21" hidden="1" thickTop="1" thickBot="1">
      <c r="A10" s="70"/>
      <c r="B10" s="71"/>
      <c r="C10" s="5"/>
      <c r="D10" s="3"/>
      <c r="E10" s="39"/>
      <c r="F10" s="39"/>
      <c r="G10" s="39"/>
      <c r="H10" s="40"/>
      <c r="I10" s="40"/>
      <c r="J10" s="41"/>
      <c r="K10" s="37"/>
      <c r="L10" s="37"/>
      <c r="M10" s="37"/>
      <c r="N10" s="38"/>
      <c r="O10" s="38"/>
      <c r="P10" s="38"/>
    </row>
    <row r="11" spans="1:16" ht="1.5" customHeight="1" thickTop="1" thickBot="1">
      <c r="A11" s="72"/>
      <c r="B11" s="73"/>
      <c r="C11" s="6"/>
      <c r="D11" s="3"/>
      <c r="E11" s="39"/>
      <c r="F11" s="39"/>
      <c r="G11" s="39"/>
      <c r="H11" s="40"/>
      <c r="I11" s="40"/>
      <c r="J11" s="41"/>
      <c r="K11" s="37"/>
      <c r="L11" s="37"/>
      <c r="M11" s="37"/>
      <c r="N11" s="38"/>
      <c r="O11" s="38"/>
      <c r="P11" s="38"/>
    </row>
    <row r="12" spans="1:16" ht="20.25" thickTop="1">
      <c r="A12" s="7" t="s">
        <v>7</v>
      </c>
      <c r="B12" s="8">
        <v>330000</v>
      </c>
    </row>
    <row r="13" spans="1:16" ht="19.5">
      <c r="A13" s="7" t="s">
        <v>8</v>
      </c>
      <c r="B13" s="8">
        <v>500000</v>
      </c>
    </row>
    <row r="14" spans="1:16" ht="18">
      <c r="A14" s="9" t="s">
        <v>9</v>
      </c>
      <c r="B14" s="18">
        <v>373000</v>
      </c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CF46-B450-4F3D-9BD9-CAC61DADD64A}">
  <dimension ref="A1:P19"/>
  <sheetViews>
    <sheetView rightToLeft="1" workbookViewId="0">
      <selection activeCell="K2" sqref="K2"/>
    </sheetView>
  </sheetViews>
  <sheetFormatPr defaultRowHeight="15"/>
  <cols>
    <col min="2" max="2" width="16.42578125" customWidth="1"/>
    <col min="3" max="3" width="16.28515625" customWidth="1"/>
    <col min="4" max="4" width="11.42578125" customWidth="1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13</v>
      </c>
      <c r="F1" s="16" t="s">
        <v>14</v>
      </c>
      <c r="G1" s="16" t="s">
        <v>15</v>
      </c>
      <c r="H1" s="16" t="s">
        <v>16</v>
      </c>
      <c r="I1" s="16" t="s">
        <v>17</v>
      </c>
      <c r="J1" s="17" t="s">
        <v>18</v>
      </c>
      <c r="K1" s="15" t="s">
        <v>20</v>
      </c>
      <c r="L1" s="12" t="s">
        <v>19</v>
      </c>
      <c r="M1" s="13" t="s">
        <v>21</v>
      </c>
      <c r="N1" s="14" t="s">
        <v>22</v>
      </c>
      <c r="O1" s="14" t="s">
        <v>23</v>
      </c>
      <c r="P1" s="14" t="s">
        <v>24</v>
      </c>
    </row>
    <row r="2" spans="1:16" ht="21" thickTop="1" thickBot="1">
      <c r="A2" s="74" t="s">
        <v>11</v>
      </c>
      <c r="B2" s="75"/>
      <c r="C2" s="2"/>
      <c r="D2" s="3">
        <v>45</v>
      </c>
      <c r="E2" s="19"/>
      <c r="F2" s="19"/>
      <c r="G2" s="19"/>
      <c r="H2" s="19"/>
      <c r="I2" s="19"/>
      <c r="J2" s="20"/>
      <c r="K2" s="21" t="e">
        <f>(IF(D2&gt;20,8,D2-12)*2+100)%*$B$12*11.5%</f>
        <v>#VALUE!</v>
      </c>
      <c r="L2" s="21">
        <f>(IF(D2&gt;30,18,D2-12)*3+100)%*$B$13*11.5%</f>
        <v>0</v>
      </c>
      <c r="M2" s="21">
        <f>(IF(D2&gt;30,18,D2-12)*2+100)%*$B$14*11.5%</f>
        <v>0</v>
      </c>
      <c r="N2" s="22" t="e">
        <f>((H2*E2)/K2)*(100+$B$15)%</f>
        <v>#VALUE!</v>
      </c>
      <c r="O2" s="22" t="e">
        <f>((I2*F2)/L2)*(100+$B$15)%</f>
        <v>#DIV/0!</v>
      </c>
      <c r="P2" s="22" t="e">
        <f>((J2*G2)/M2)*(100+$B$15)%</f>
        <v>#DIV/0!</v>
      </c>
    </row>
    <row r="3" spans="1:16" ht="21" thickTop="1" thickBot="1">
      <c r="A3" s="76"/>
      <c r="B3" s="77"/>
      <c r="C3" s="2"/>
      <c r="D3" s="3">
        <v>20</v>
      </c>
      <c r="E3" s="19"/>
      <c r="F3" s="19"/>
      <c r="G3" s="19"/>
      <c r="H3" s="19"/>
      <c r="I3" s="19"/>
      <c r="J3" s="20"/>
      <c r="K3" s="21" t="e">
        <f t="shared" ref="K3:K11" si="0">(IF(D3&gt;20,8,D3-12)*2+100)%*$B$12*11.5%</f>
        <v>#VALUE!</v>
      </c>
      <c r="L3" s="21">
        <f t="shared" ref="L3:L11" si="1">(IF(D3&gt;30,18,D3-12)*3+100)%*$B$13*11.5%</f>
        <v>0</v>
      </c>
      <c r="M3" s="21">
        <f t="shared" ref="M3:M11" si="2">(IF(D3&gt;30,18,D3-12)*2+100)%*$B$14*11.5%</f>
        <v>0</v>
      </c>
      <c r="N3" s="22" t="e">
        <f t="shared" ref="N3:P11" si="3">((H3*E3)/K3)*(100+$B$15)%</f>
        <v>#VALUE!</v>
      </c>
      <c r="O3" s="22" t="e">
        <f t="shared" si="3"/>
        <v>#DIV/0!</v>
      </c>
      <c r="P3" s="22" t="e">
        <f t="shared" si="3"/>
        <v>#DIV/0!</v>
      </c>
    </row>
    <row r="4" spans="1:16" ht="21" thickTop="1" thickBot="1">
      <c r="A4" s="76"/>
      <c r="B4" s="77"/>
      <c r="C4" s="2"/>
      <c r="D4" s="3">
        <v>18</v>
      </c>
      <c r="E4" s="19"/>
      <c r="F4" s="19"/>
      <c r="G4" s="19"/>
      <c r="H4" s="19"/>
      <c r="I4" s="19"/>
      <c r="J4" s="20"/>
      <c r="K4" s="21" t="e">
        <f t="shared" si="0"/>
        <v>#VALUE!</v>
      </c>
      <c r="L4" s="21">
        <f t="shared" si="1"/>
        <v>0</v>
      </c>
      <c r="M4" s="21">
        <f t="shared" si="2"/>
        <v>0</v>
      </c>
      <c r="N4" s="22" t="e">
        <f t="shared" si="3"/>
        <v>#VALUE!</v>
      </c>
      <c r="O4" s="22" t="e">
        <f t="shared" si="3"/>
        <v>#DIV/0!</v>
      </c>
      <c r="P4" s="22" t="e">
        <f t="shared" si="3"/>
        <v>#DIV/0!</v>
      </c>
    </row>
    <row r="5" spans="1:16" ht="21" thickTop="1" thickBot="1">
      <c r="A5" s="76"/>
      <c r="B5" s="77"/>
      <c r="C5" s="2"/>
      <c r="D5" s="3">
        <v>16</v>
      </c>
      <c r="E5" s="19"/>
      <c r="F5" s="19"/>
      <c r="G5" s="19"/>
      <c r="H5" s="19"/>
      <c r="I5" s="19"/>
      <c r="J5" s="20"/>
      <c r="K5" s="21" t="e">
        <f t="shared" si="0"/>
        <v>#VALUE!</v>
      </c>
      <c r="L5" s="21">
        <f t="shared" si="1"/>
        <v>0</v>
      </c>
      <c r="M5" s="21">
        <f t="shared" si="2"/>
        <v>0</v>
      </c>
      <c r="N5" s="22" t="e">
        <f t="shared" si="3"/>
        <v>#VALUE!</v>
      </c>
      <c r="O5" s="22" t="e">
        <f t="shared" si="3"/>
        <v>#DIV/0!</v>
      </c>
      <c r="P5" s="22" t="e">
        <f t="shared" si="3"/>
        <v>#DIV/0!</v>
      </c>
    </row>
    <row r="6" spans="1:16" ht="21" thickTop="1" thickBot="1">
      <c r="A6" s="76"/>
      <c r="B6" s="77"/>
      <c r="C6" s="2"/>
      <c r="D6" s="3">
        <v>14</v>
      </c>
      <c r="E6" s="19"/>
      <c r="F6" s="19"/>
      <c r="G6" s="19"/>
      <c r="H6" s="19"/>
      <c r="I6" s="19"/>
      <c r="J6" s="20"/>
      <c r="K6" s="21" t="e">
        <f t="shared" si="0"/>
        <v>#VALUE!</v>
      </c>
      <c r="L6" s="21">
        <f t="shared" si="1"/>
        <v>0</v>
      </c>
      <c r="M6" s="21">
        <f t="shared" si="2"/>
        <v>0</v>
      </c>
      <c r="N6" s="22" t="e">
        <f t="shared" si="3"/>
        <v>#VALUE!</v>
      </c>
      <c r="O6" s="22" t="e">
        <f t="shared" si="3"/>
        <v>#DIV/0!</v>
      </c>
      <c r="P6" s="22" t="e">
        <f t="shared" si="3"/>
        <v>#DIV/0!</v>
      </c>
    </row>
    <row r="7" spans="1:16" ht="21" thickTop="1" thickBot="1">
      <c r="A7" s="76"/>
      <c r="B7" s="77"/>
      <c r="C7" s="2"/>
      <c r="D7" s="3" t="s">
        <v>31</v>
      </c>
      <c r="E7" s="19"/>
      <c r="F7" s="19"/>
      <c r="G7" s="19"/>
      <c r="H7" s="19"/>
      <c r="I7" s="19"/>
      <c r="J7" s="20"/>
      <c r="K7" s="21" t="e">
        <f t="shared" si="0"/>
        <v>#VALUE!</v>
      </c>
      <c r="L7" s="21">
        <f t="shared" si="1"/>
        <v>0</v>
      </c>
      <c r="M7" s="21">
        <f t="shared" si="2"/>
        <v>0</v>
      </c>
      <c r="N7" s="22" t="e">
        <f t="shared" si="3"/>
        <v>#VALUE!</v>
      </c>
      <c r="O7" s="22" t="e">
        <f t="shared" si="3"/>
        <v>#DIV/0!</v>
      </c>
      <c r="P7" s="22" t="e">
        <f t="shared" si="3"/>
        <v>#DIV/0!</v>
      </c>
    </row>
    <row r="8" spans="1:16" ht="21" thickTop="1" thickBot="1">
      <c r="A8" s="76"/>
      <c r="B8" s="77"/>
      <c r="C8" s="2"/>
      <c r="D8" s="3" t="s">
        <v>30</v>
      </c>
      <c r="E8" s="19"/>
      <c r="F8" s="19"/>
      <c r="G8" s="19"/>
      <c r="H8" s="19"/>
      <c r="I8" s="19"/>
      <c r="J8" s="20"/>
      <c r="K8" s="21" t="e">
        <f t="shared" si="0"/>
        <v>#VALUE!</v>
      </c>
      <c r="L8" s="21">
        <f t="shared" si="1"/>
        <v>0</v>
      </c>
      <c r="M8" s="21">
        <f t="shared" si="2"/>
        <v>0</v>
      </c>
      <c r="N8" s="22" t="e">
        <f t="shared" si="3"/>
        <v>#VALUE!</v>
      </c>
      <c r="O8" s="22" t="e">
        <f t="shared" si="3"/>
        <v>#DIV/0!</v>
      </c>
      <c r="P8" s="22" t="e">
        <f t="shared" si="3"/>
        <v>#DIV/0!</v>
      </c>
    </row>
    <row r="9" spans="1:16" ht="21" thickTop="1" thickBot="1">
      <c r="A9" s="76"/>
      <c r="B9" s="77"/>
      <c r="C9" s="4"/>
      <c r="D9" s="3"/>
      <c r="E9" s="19"/>
      <c r="F9" s="19"/>
      <c r="G9" s="19"/>
      <c r="H9" s="19"/>
      <c r="I9" s="19"/>
      <c r="J9" s="20"/>
      <c r="K9" s="21" t="e">
        <f t="shared" si="0"/>
        <v>#VALUE!</v>
      </c>
      <c r="L9" s="21">
        <f t="shared" si="1"/>
        <v>0</v>
      </c>
      <c r="M9" s="21">
        <f t="shared" si="2"/>
        <v>0</v>
      </c>
      <c r="N9" s="22" t="e">
        <f t="shared" si="3"/>
        <v>#VALUE!</v>
      </c>
      <c r="O9" s="22" t="e">
        <f t="shared" si="3"/>
        <v>#DIV/0!</v>
      </c>
      <c r="P9" s="22" t="e">
        <f t="shared" si="3"/>
        <v>#DIV/0!</v>
      </c>
    </row>
    <row r="10" spans="1:16" ht="21" thickTop="1" thickBot="1">
      <c r="A10" s="76"/>
      <c r="B10" s="77"/>
      <c r="C10" s="5"/>
      <c r="D10" s="3"/>
      <c r="E10" s="19"/>
      <c r="F10" s="19"/>
      <c r="G10" s="19"/>
      <c r="H10" s="19"/>
      <c r="I10" s="19"/>
      <c r="J10" s="20"/>
      <c r="K10" s="21" t="e">
        <f t="shared" si="0"/>
        <v>#VALUE!</v>
      </c>
      <c r="L10" s="21">
        <f t="shared" si="1"/>
        <v>0</v>
      </c>
      <c r="M10" s="21">
        <f t="shared" si="2"/>
        <v>0</v>
      </c>
      <c r="N10" s="22" t="e">
        <f t="shared" si="3"/>
        <v>#VALUE!</v>
      </c>
      <c r="O10" s="22" t="e">
        <f t="shared" si="3"/>
        <v>#DIV/0!</v>
      </c>
      <c r="P10" s="22" t="e">
        <f t="shared" si="3"/>
        <v>#DIV/0!</v>
      </c>
    </row>
    <row r="11" spans="1:16" ht="21" thickTop="1" thickBot="1">
      <c r="A11" s="78"/>
      <c r="B11" s="79"/>
      <c r="C11" s="6"/>
      <c r="D11" s="3"/>
      <c r="E11" s="19"/>
      <c r="F11" s="19"/>
      <c r="G11" s="19"/>
      <c r="H11" s="19"/>
      <c r="I11" s="19"/>
      <c r="J11" s="20"/>
      <c r="K11" s="21" t="e">
        <f t="shared" si="0"/>
        <v>#VALUE!</v>
      </c>
      <c r="L11" s="21">
        <f t="shared" si="1"/>
        <v>0</v>
      </c>
      <c r="M11" s="21">
        <f t="shared" si="2"/>
        <v>0</v>
      </c>
      <c r="N11" s="22" t="e">
        <f t="shared" si="3"/>
        <v>#VALUE!</v>
      </c>
      <c r="O11" s="22" t="e">
        <f t="shared" si="3"/>
        <v>#DIV/0!</v>
      </c>
      <c r="P11" s="22" t="e">
        <f t="shared" si="3"/>
        <v>#DIV/0!</v>
      </c>
    </row>
    <row r="12" spans="1:16" ht="20.25" thickTop="1">
      <c r="A12" s="7" t="s">
        <v>7</v>
      </c>
      <c r="B12" s="8" t="s">
        <v>68</v>
      </c>
    </row>
    <row r="13" spans="1:16" ht="19.5">
      <c r="A13" s="7" t="s">
        <v>8</v>
      </c>
      <c r="B13" s="8"/>
    </row>
    <row r="14" spans="1:16" ht="18">
      <c r="A14" s="9" t="s">
        <v>9</v>
      </c>
      <c r="B14" s="18"/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rightToLeft="1" topLeftCell="A7" workbookViewId="0">
      <selection activeCell="F6" sqref="F6"/>
    </sheetView>
  </sheetViews>
  <sheetFormatPr defaultRowHeight="15"/>
  <cols>
    <col min="2" max="2" width="16.42578125" customWidth="1"/>
    <col min="3" max="3" width="16.28515625" customWidth="1"/>
    <col min="4" max="4" width="11.42578125" customWidth="1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13</v>
      </c>
      <c r="F1" s="16" t="s">
        <v>14</v>
      </c>
      <c r="G1" s="16" t="s">
        <v>15</v>
      </c>
      <c r="H1" s="16" t="s">
        <v>16</v>
      </c>
      <c r="I1" s="16" t="s">
        <v>17</v>
      </c>
      <c r="J1" s="17" t="s">
        <v>18</v>
      </c>
      <c r="K1" s="15" t="s">
        <v>20</v>
      </c>
      <c r="L1" s="12" t="s">
        <v>19</v>
      </c>
      <c r="M1" s="13" t="s">
        <v>21</v>
      </c>
      <c r="N1" s="14" t="s">
        <v>22</v>
      </c>
      <c r="O1" s="14" t="s">
        <v>23</v>
      </c>
      <c r="P1" s="14" t="s">
        <v>24</v>
      </c>
    </row>
    <row r="2" spans="1:16" ht="21" thickTop="1" thickBot="1">
      <c r="A2" s="74" t="s">
        <v>11</v>
      </c>
      <c r="B2" s="75"/>
      <c r="C2" s="2" t="s">
        <v>2</v>
      </c>
      <c r="D2" s="3">
        <v>35</v>
      </c>
      <c r="E2" s="19">
        <v>20000</v>
      </c>
      <c r="F2" s="19">
        <v>50000</v>
      </c>
      <c r="G2" s="19">
        <v>30000</v>
      </c>
      <c r="H2" s="19">
        <v>155</v>
      </c>
      <c r="I2" s="19">
        <v>300</v>
      </c>
      <c r="J2" s="20">
        <v>200</v>
      </c>
      <c r="K2" s="21">
        <f>(IF(D2&gt;20,8,D2-12)*2+100)%*$B$12*11.5%</f>
        <v>121394</v>
      </c>
      <c r="L2" s="21">
        <f>(IF(D2&gt;30,18,D2-12)*3+100)%*$B$13*11.5%</f>
        <v>232886.5</v>
      </c>
      <c r="M2" s="21">
        <f>(IF(D2&gt;30,18,D2-12)*2+100)%*$B$14*11.5%</f>
        <v>172040</v>
      </c>
      <c r="N2" s="22">
        <f>((H2*E2)/K2)*(100+$B$15)%</f>
        <v>34.985254625434543</v>
      </c>
      <c r="O2" s="22">
        <f>((I2*F2)/L2)*(100+$B$15)%</f>
        <v>88.240408954576594</v>
      </c>
      <c r="P2" s="22">
        <f>((J2*G2)/M2)*(100+$B$15)%</f>
        <v>47.779586142757509</v>
      </c>
    </row>
    <row r="3" spans="1:16" ht="21" thickTop="1" thickBot="1">
      <c r="A3" s="76"/>
      <c r="B3" s="77"/>
      <c r="C3" s="2" t="s">
        <v>3</v>
      </c>
      <c r="D3" s="3">
        <v>30</v>
      </c>
      <c r="E3" s="19">
        <v>18000</v>
      </c>
      <c r="F3" s="19">
        <v>48000</v>
      </c>
      <c r="G3" s="19">
        <v>29000</v>
      </c>
      <c r="H3" s="19">
        <v>152</v>
      </c>
      <c r="I3" s="19">
        <v>295</v>
      </c>
      <c r="J3" s="20">
        <v>190</v>
      </c>
      <c r="K3" s="21">
        <f t="shared" ref="K3:K11" si="0">(IF(D3&gt;20,8,D3-12)*2+100)%*$B$12*11.5%</f>
        <v>121394</v>
      </c>
      <c r="L3" s="21">
        <f t="shared" ref="L3:L11" si="1">(IF(D3&gt;30,18,D3-12)*3+100)%*$B$13*11.5%</f>
        <v>232886.5</v>
      </c>
      <c r="M3" s="21">
        <f t="shared" ref="M3:M11" si="2">(IF(D3&gt;30,18,D3-12)*2+100)%*$B$14*11.5%</f>
        <v>172040</v>
      </c>
      <c r="N3" s="22">
        <f t="shared" ref="N3:N11" si="3">((H3*E3)/K3)*(100+$B$15)%</f>
        <v>30.877308598448032</v>
      </c>
      <c r="O3" s="22">
        <f t="shared" ref="O3:O11" si="4">((I3*F3)/L3)*(100+$B$15)%</f>
        <v>83.298946053120304</v>
      </c>
      <c r="P3" s="22">
        <f t="shared" ref="P3:P11" si="5">((J3*G3)/M3)*(100+$B$15)%</f>
        <v>43.877586607765636</v>
      </c>
    </row>
    <row r="4" spans="1:16" ht="21" thickTop="1" thickBot="1">
      <c r="A4" s="76"/>
      <c r="B4" s="77"/>
      <c r="C4" s="2" t="s">
        <v>4</v>
      </c>
      <c r="D4" s="3">
        <v>28</v>
      </c>
      <c r="E4" s="19">
        <v>16000</v>
      </c>
      <c r="F4" s="19">
        <v>46000</v>
      </c>
      <c r="G4" s="19">
        <v>28000</v>
      </c>
      <c r="H4" s="19">
        <v>148</v>
      </c>
      <c r="I4" s="19">
        <v>292</v>
      </c>
      <c r="J4" s="20">
        <v>180</v>
      </c>
      <c r="K4" s="21">
        <f t="shared" si="0"/>
        <v>121394</v>
      </c>
      <c r="L4" s="21">
        <f t="shared" si="1"/>
        <v>223813</v>
      </c>
      <c r="M4" s="21">
        <f t="shared" si="2"/>
        <v>166980</v>
      </c>
      <c r="N4" s="22">
        <f t="shared" si="3"/>
        <v>26.724220307428705</v>
      </c>
      <c r="O4" s="22">
        <f t="shared" si="4"/>
        <v>82.219710204501084</v>
      </c>
      <c r="P4" s="22">
        <f t="shared" si="5"/>
        <v>41.351060007186497</v>
      </c>
    </row>
    <row r="5" spans="1:16" ht="21" thickTop="1" thickBot="1">
      <c r="A5" s="76"/>
      <c r="B5" s="77"/>
      <c r="C5" s="2" t="s">
        <v>5</v>
      </c>
      <c r="D5" s="3">
        <v>24</v>
      </c>
      <c r="E5" s="19">
        <v>15000</v>
      </c>
      <c r="F5" s="19">
        <v>44000</v>
      </c>
      <c r="G5" s="19">
        <v>27000</v>
      </c>
      <c r="H5" s="19">
        <v>146</v>
      </c>
      <c r="I5" s="19">
        <v>290</v>
      </c>
      <c r="J5" s="20">
        <v>170</v>
      </c>
      <c r="K5" s="21">
        <f t="shared" si="0"/>
        <v>121394</v>
      </c>
      <c r="L5" s="21">
        <f t="shared" si="1"/>
        <v>205666.00000000003</v>
      </c>
      <c r="M5" s="21">
        <f t="shared" si="2"/>
        <v>156860</v>
      </c>
      <c r="N5" s="22">
        <f t="shared" si="3"/>
        <v>24.715389557968269</v>
      </c>
      <c r="O5" s="22">
        <f t="shared" si="4"/>
        <v>84.998006476520175</v>
      </c>
      <c r="P5" s="22">
        <f t="shared" si="5"/>
        <v>40.088614050745896</v>
      </c>
    </row>
    <row r="6" spans="1:16" ht="21" thickTop="1" thickBot="1">
      <c r="A6" s="76"/>
      <c r="B6" s="77"/>
      <c r="C6" s="2" t="s">
        <v>6</v>
      </c>
      <c r="D6" s="3">
        <v>20</v>
      </c>
      <c r="E6" s="19">
        <v>14000</v>
      </c>
      <c r="F6" s="19">
        <v>42000</v>
      </c>
      <c r="G6" s="19">
        <v>26000</v>
      </c>
      <c r="H6" s="19">
        <v>144</v>
      </c>
      <c r="I6" s="19">
        <v>286</v>
      </c>
      <c r="J6" s="20">
        <v>160</v>
      </c>
      <c r="K6" s="21">
        <f t="shared" si="0"/>
        <v>121394</v>
      </c>
      <c r="L6" s="21">
        <f t="shared" si="1"/>
        <v>187519</v>
      </c>
      <c r="M6" s="21">
        <f t="shared" si="2"/>
        <v>146740</v>
      </c>
      <c r="N6" s="22">
        <f t="shared" si="3"/>
        <v>22.751701072540651</v>
      </c>
      <c r="O6" s="22">
        <f t="shared" si="4"/>
        <v>87.758787109572893</v>
      </c>
      <c r="P6" s="22">
        <f t="shared" si="5"/>
        <v>38.838762436963336</v>
      </c>
    </row>
    <row r="7" spans="1:16" ht="21" thickTop="1" thickBot="1">
      <c r="A7" s="76"/>
      <c r="B7" s="77"/>
      <c r="C7" s="2" t="s">
        <v>25</v>
      </c>
      <c r="D7" s="3">
        <v>18</v>
      </c>
      <c r="E7" s="19">
        <v>13000</v>
      </c>
      <c r="F7" s="19">
        <v>40000</v>
      </c>
      <c r="G7" s="19">
        <v>25000</v>
      </c>
      <c r="H7" s="19">
        <v>140</v>
      </c>
      <c r="I7" s="19">
        <v>280</v>
      </c>
      <c r="J7" s="20">
        <v>150</v>
      </c>
      <c r="K7" s="21">
        <f t="shared" si="0"/>
        <v>117208.00000000001</v>
      </c>
      <c r="L7" s="21">
        <f t="shared" si="1"/>
        <v>178445.5</v>
      </c>
      <c r="M7" s="21">
        <f t="shared" si="2"/>
        <v>141680.00000000003</v>
      </c>
      <c r="N7" s="22">
        <f t="shared" si="3"/>
        <v>21.273291925465838</v>
      </c>
      <c r="O7" s="22">
        <f t="shared" si="4"/>
        <v>85.987038059239381</v>
      </c>
      <c r="P7" s="22">
        <f t="shared" si="5"/>
        <v>36.261293054771315</v>
      </c>
    </row>
    <row r="8" spans="1:16" ht="21" thickTop="1" thickBot="1">
      <c r="A8" s="76"/>
      <c r="B8" s="77"/>
      <c r="C8" s="2" t="s">
        <v>26</v>
      </c>
      <c r="D8" s="3">
        <v>16</v>
      </c>
      <c r="E8" s="19">
        <v>12000</v>
      </c>
      <c r="F8" s="19">
        <v>38000</v>
      </c>
      <c r="G8" s="19">
        <v>24000</v>
      </c>
      <c r="H8" s="19">
        <v>141</v>
      </c>
      <c r="I8" s="19">
        <v>275</v>
      </c>
      <c r="J8" s="20">
        <v>143</v>
      </c>
      <c r="K8" s="21">
        <f t="shared" si="0"/>
        <v>113022.00000000001</v>
      </c>
      <c r="L8" s="21">
        <f t="shared" si="1"/>
        <v>169372.00000000003</v>
      </c>
      <c r="M8" s="21">
        <f t="shared" si="2"/>
        <v>136620</v>
      </c>
      <c r="N8" s="22">
        <f t="shared" si="3"/>
        <v>20.509635292243985</v>
      </c>
      <c r="O8" s="22">
        <f t="shared" si="4"/>
        <v>84.526958411071476</v>
      </c>
      <c r="P8" s="22">
        <f t="shared" si="5"/>
        <v>34.415458937198075</v>
      </c>
    </row>
    <row r="9" spans="1:16" ht="21" thickTop="1" thickBot="1">
      <c r="A9" s="76"/>
      <c r="B9" s="77"/>
      <c r="C9" s="4" t="s">
        <v>27</v>
      </c>
      <c r="D9" s="3">
        <v>12</v>
      </c>
      <c r="E9" s="19">
        <v>11000</v>
      </c>
      <c r="F9" s="19">
        <v>36000</v>
      </c>
      <c r="G9" s="19">
        <v>23000</v>
      </c>
      <c r="H9" s="19">
        <v>136</v>
      </c>
      <c r="I9" s="19">
        <v>274</v>
      </c>
      <c r="J9" s="20">
        <v>142</v>
      </c>
      <c r="K9" s="21">
        <f t="shared" si="0"/>
        <v>104650</v>
      </c>
      <c r="L9" s="21">
        <f t="shared" si="1"/>
        <v>151225</v>
      </c>
      <c r="M9" s="21">
        <f t="shared" si="2"/>
        <v>126500</v>
      </c>
      <c r="N9" s="22">
        <f t="shared" si="3"/>
        <v>19.58451982799809</v>
      </c>
      <c r="O9" s="22">
        <f t="shared" si="4"/>
        <v>89.361415109935521</v>
      </c>
      <c r="P9" s="22">
        <f t="shared" si="5"/>
        <v>35.370909090909095</v>
      </c>
    </row>
    <row r="10" spans="1:16" ht="21" thickTop="1" thickBot="1">
      <c r="A10" s="76"/>
      <c r="B10" s="77"/>
      <c r="C10" s="5" t="s">
        <v>28</v>
      </c>
      <c r="D10" s="3">
        <v>8</v>
      </c>
      <c r="E10" s="19">
        <v>10000</v>
      </c>
      <c r="F10" s="19">
        <v>34000</v>
      </c>
      <c r="G10" s="19">
        <v>22000</v>
      </c>
      <c r="H10" s="19">
        <v>125</v>
      </c>
      <c r="I10" s="19">
        <v>264</v>
      </c>
      <c r="J10" s="20">
        <v>140</v>
      </c>
      <c r="K10" s="21">
        <f t="shared" si="0"/>
        <v>96278</v>
      </c>
      <c r="L10" s="21">
        <f t="shared" si="1"/>
        <v>133078</v>
      </c>
      <c r="M10" s="21">
        <f t="shared" si="2"/>
        <v>116380</v>
      </c>
      <c r="N10" s="22">
        <f t="shared" si="3"/>
        <v>17.787033382496521</v>
      </c>
      <c r="O10" s="22">
        <f t="shared" si="4"/>
        <v>92.405356257232597</v>
      </c>
      <c r="P10" s="22">
        <f t="shared" si="5"/>
        <v>36.257088846880912</v>
      </c>
    </row>
    <row r="11" spans="1:16" ht="21" thickTop="1" thickBot="1">
      <c r="A11" s="78"/>
      <c r="B11" s="79"/>
      <c r="C11" s="6" t="s">
        <v>29</v>
      </c>
      <c r="D11" s="3">
        <v>6</v>
      </c>
      <c r="E11" s="19">
        <v>90000</v>
      </c>
      <c r="F11" s="19">
        <v>32000</v>
      </c>
      <c r="G11" s="19">
        <v>21000</v>
      </c>
      <c r="H11" s="19">
        <v>120</v>
      </c>
      <c r="I11" s="19">
        <v>250</v>
      </c>
      <c r="J11" s="20">
        <v>139</v>
      </c>
      <c r="K11" s="21">
        <f t="shared" si="0"/>
        <v>92092</v>
      </c>
      <c r="L11" s="21">
        <f t="shared" si="1"/>
        <v>124004.5</v>
      </c>
      <c r="M11" s="21">
        <f t="shared" si="2"/>
        <v>111320</v>
      </c>
      <c r="N11" s="22">
        <f t="shared" si="3"/>
        <v>160.66542153498676</v>
      </c>
      <c r="O11" s="22">
        <f t="shared" si="4"/>
        <v>88.383889294340122</v>
      </c>
      <c r="P11" s="22">
        <f t="shared" si="5"/>
        <v>35.923733381243267</v>
      </c>
    </row>
    <row r="12" spans="1:16" ht="20.25" thickTop="1">
      <c r="A12" s="7" t="s">
        <v>7</v>
      </c>
      <c r="B12" s="8">
        <v>910000</v>
      </c>
    </row>
    <row r="13" spans="1:16" ht="19.5">
      <c r="A13" s="7" t="s">
        <v>8</v>
      </c>
      <c r="B13" s="8">
        <v>1315000</v>
      </c>
    </row>
    <row r="14" spans="1:16" ht="18">
      <c r="A14" s="9" t="s">
        <v>9</v>
      </c>
      <c r="B14" s="18">
        <v>1100000</v>
      </c>
      <c r="C14" s="10"/>
      <c r="D14" s="11"/>
    </row>
    <row r="15" spans="1:16" ht="18">
      <c r="A15" s="9" t="s">
        <v>10</v>
      </c>
      <c r="B15" s="9">
        <v>37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2:B11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CB43-F62F-4AB7-A721-E6CF05A6C43E}">
  <dimension ref="A1"/>
  <sheetViews>
    <sheetView topLeftCell="BA15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3536-61D4-439F-B3D3-32BAFE71E53B}">
  <sheetPr>
    <pageSetUpPr fitToPage="1"/>
  </sheetPr>
  <dimension ref="A1:P19"/>
  <sheetViews>
    <sheetView rightToLeft="1" zoomScale="90" zoomScaleNormal="90" workbookViewId="0">
      <selection sqref="A1:P1"/>
    </sheetView>
  </sheetViews>
  <sheetFormatPr defaultRowHeight="15"/>
  <cols>
    <col min="2" max="2" width="16.42578125" customWidth="1"/>
    <col min="3" max="3" width="25.7109375" customWidth="1"/>
    <col min="4" max="4" width="11.42578125" customWidth="1"/>
    <col min="8" max="10" width="9.140625" style="53"/>
    <col min="16" max="16" width="9.140625" customWidth="1"/>
  </cols>
  <sheetData>
    <row r="1" spans="1:16" ht="75.75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80" t="s">
        <v>69</v>
      </c>
      <c r="L1" s="12" t="s">
        <v>70</v>
      </c>
      <c r="M1" s="81" t="s">
        <v>71</v>
      </c>
      <c r="N1" s="12" t="s">
        <v>72</v>
      </c>
      <c r="O1" s="12" t="s">
        <v>73</v>
      </c>
      <c r="P1" s="12" t="s">
        <v>74</v>
      </c>
    </row>
    <row r="2" spans="1:16" ht="49.5" customHeight="1" thickTop="1" thickBot="1">
      <c r="A2" s="68" t="s">
        <v>37</v>
      </c>
      <c r="B2" s="69"/>
      <c r="C2" s="2" t="s">
        <v>36</v>
      </c>
      <c r="D2" s="3">
        <v>45</v>
      </c>
      <c r="E2" s="19">
        <v>56027.999999999993</v>
      </c>
      <c r="F2" s="19">
        <v>127512</v>
      </c>
      <c r="G2" s="19">
        <v>84456</v>
      </c>
      <c r="H2" s="48">
        <v>24.143768115942034</v>
      </c>
      <c r="I2" s="48">
        <v>38.36</v>
      </c>
      <c r="J2" s="49">
        <v>20.467932367149761</v>
      </c>
      <c r="K2" s="21">
        <f>(IF(D2&gt;20,8,D2-12)*2+100)%*$B$12*11.5%</f>
        <v>67500.400000000009</v>
      </c>
      <c r="L2" s="21">
        <f>(IF(D2&gt;30,18,D2-12)*3+100)%*$B$13*11.5%</f>
        <v>134596</v>
      </c>
      <c r="M2" s="21">
        <f>(IF(D2&gt;30,18,D2-12)*2+100)%*$B$14*11.5%</f>
        <v>89460.800000000003</v>
      </c>
      <c r="N2" s="22">
        <f>((H2*E2)/K2)*(100+$B$15)%</f>
        <v>27.054380477745319</v>
      </c>
      <c r="O2" s="22">
        <f>((I2*F2)/L2)*(100+$B$15)%</f>
        <v>49.060421052631582</v>
      </c>
      <c r="P2" s="22">
        <f>((J2*G2)/M2)*(100+$B$15)%</f>
        <v>26.085878838552755</v>
      </c>
    </row>
    <row r="3" spans="1:16" ht="43.5" customHeight="1" thickTop="1" thickBot="1">
      <c r="A3" s="70"/>
      <c r="B3" s="71"/>
      <c r="C3" s="2" t="s">
        <v>36</v>
      </c>
      <c r="D3" s="3">
        <v>20</v>
      </c>
      <c r="E3" s="19">
        <v>56027.999999999993</v>
      </c>
      <c r="F3" s="19">
        <v>102672</v>
      </c>
      <c r="G3" s="19">
        <v>72036</v>
      </c>
      <c r="H3" s="48">
        <v>11.118840579710147</v>
      </c>
      <c r="I3" s="48">
        <v>22.515652173913047</v>
      </c>
      <c r="J3" s="49">
        <v>11.177523349436393</v>
      </c>
      <c r="K3" s="21">
        <f t="shared" ref="K3:K11" si="0">(IF(D3&gt;20,8,D3-12)*2+100)%*$B$12*11.5%</f>
        <v>67500.400000000009</v>
      </c>
      <c r="L3" s="21">
        <f t="shared" ref="L3:L11" si="1">(IF(D3&gt;30,18,D3-12)*3+100)%*$B$13*11.5%</f>
        <v>108376</v>
      </c>
      <c r="M3" s="21">
        <f t="shared" ref="M3:M11" si="2">(IF(D3&gt;30,18,D3-12)*2+100)%*$B$14*11.5%</f>
        <v>76304.800000000003</v>
      </c>
      <c r="N3" s="22">
        <f t="shared" ref="N3:P11" si="3">((H3*E3)/K3)*(100+$B$15)%</f>
        <v>12.459254167382712</v>
      </c>
      <c r="O3" s="22">
        <f t="shared" si="3"/>
        <v>28.796334096109849</v>
      </c>
      <c r="P3" s="22">
        <f t="shared" si="3"/>
        <v>14.245479933110369</v>
      </c>
    </row>
    <row r="4" spans="1:16" ht="45" customHeight="1" thickTop="1" thickBot="1">
      <c r="A4" s="70"/>
      <c r="B4" s="71"/>
      <c r="C4" s="2" t="s">
        <v>36</v>
      </c>
      <c r="D4" s="3">
        <v>18</v>
      </c>
      <c r="E4" s="19">
        <v>54096.000000000007</v>
      </c>
      <c r="F4" s="19">
        <v>97704</v>
      </c>
      <c r="G4" s="19">
        <v>69552</v>
      </c>
      <c r="H4" s="48">
        <v>11.118840579710144</v>
      </c>
      <c r="I4" s="48">
        <v>22.515652173913047</v>
      </c>
      <c r="J4" s="49">
        <v>11.177523349436395</v>
      </c>
      <c r="K4" s="21">
        <f t="shared" si="0"/>
        <v>65172.800000000003</v>
      </c>
      <c r="L4" s="21">
        <f t="shared" si="1"/>
        <v>103132</v>
      </c>
      <c r="M4" s="21">
        <f t="shared" si="2"/>
        <v>73673.60000000002</v>
      </c>
      <c r="N4" s="22">
        <f t="shared" si="3"/>
        <v>12.459254167382712</v>
      </c>
      <c r="O4" s="22">
        <f t="shared" si="3"/>
        <v>28.796334096109842</v>
      </c>
      <c r="P4" s="22">
        <f t="shared" si="3"/>
        <v>14.245479933110369</v>
      </c>
    </row>
    <row r="5" spans="1:16" ht="47.25" customHeight="1" thickTop="1" thickBot="1">
      <c r="A5" s="70"/>
      <c r="B5" s="71"/>
      <c r="C5" s="2" t="s">
        <v>36</v>
      </c>
      <c r="D5" s="3">
        <v>16</v>
      </c>
      <c r="E5" s="19">
        <v>52164.000000000007</v>
      </c>
      <c r="F5" s="19">
        <v>92736.000000000015</v>
      </c>
      <c r="G5" s="19">
        <v>67068</v>
      </c>
      <c r="H5" s="48">
        <v>11.118840579710144</v>
      </c>
      <c r="I5" s="48">
        <v>22.51565217391304</v>
      </c>
      <c r="J5" s="49">
        <v>11.177523349436395</v>
      </c>
      <c r="K5" s="21">
        <f t="shared" si="0"/>
        <v>62845.200000000004</v>
      </c>
      <c r="L5" s="21">
        <f t="shared" si="1"/>
        <v>97888.000000000015</v>
      </c>
      <c r="M5" s="21">
        <f t="shared" si="2"/>
        <v>71042.400000000009</v>
      </c>
      <c r="N5" s="22">
        <f t="shared" si="3"/>
        <v>12.45925416738271</v>
      </c>
      <c r="O5" s="22">
        <f t="shared" si="3"/>
        <v>28.796334096109838</v>
      </c>
      <c r="P5" s="22">
        <f t="shared" si="3"/>
        <v>14.245479933110371</v>
      </c>
    </row>
    <row r="6" spans="1:16" ht="49.5" customHeight="1" thickTop="1" thickBot="1">
      <c r="A6" s="70"/>
      <c r="B6" s="71"/>
      <c r="C6" s="2" t="s">
        <v>36</v>
      </c>
      <c r="D6" s="3">
        <v>14</v>
      </c>
      <c r="E6" s="19">
        <v>50232</v>
      </c>
      <c r="F6" s="19">
        <v>87768</v>
      </c>
      <c r="G6" s="19">
        <v>64584</v>
      </c>
      <c r="H6" s="48">
        <v>11.118840579710147</v>
      </c>
      <c r="I6" s="48">
        <v>22.515652173913047</v>
      </c>
      <c r="J6" s="49">
        <v>11.177523349436395</v>
      </c>
      <c r="K6" s="21">
        <f t="shared" si="0"/>
        <v>60517.600000000006</v>
      </c>
      <c r="L6" s="21">
        <f t="shared" si="1"/>
        <v>92644</v>
      </c>
      <c r="M6" s="21">
        <f t="shared" si="2"/>
        <v>68411.199999999997</v>
      </c>
      <c r="N6" s="22">
        <f t="shared" si="3"/>
        <v>12.459254167382715</v>
      </c>
      <c r="O6" s="22">
        <f t="shared" si="3"/>
        <v>28.796334096109849</v>
      </c>
      <c r="P6" s="22">
        <f t="shared" si="3"/>
        <v>14.245479933110373</v>
      </c>
    </row>
    <row r="7" spans="1:16" ht="55.5" thickTop="1" thickBot="1">
      <c r="A7" s="70"/>
      <c r="B7" s="71"/>
      <c r="C7" s="2" t="s">
        <v>36</v>
      </c>
      <c r="D7" s="3" t="s">
        <v>31</v>
      </c>
      <c r="E7" s="19">
        <v>56027.999999999993</v>
      </c>
      <c r="F7" s="19">
        <v>127512</v>
      </c>
      <c r="G7" s="19">
        <v>84456</v>
      </c>
      <c r="H7" s="48">
        <v>6.9</v>
      </c>
      <c r="I7" s="48">
        <v>17.598814229249012</v>
      </c>
      <c r="J7" s="49">
        <v>6.1907596855167197</v>
      </c>
      <c r="K7" s="21">
        <f t="shared" si="0"/>
        <v>67500.400000000009</v>
      </c>
      <c r="L7" s="21">
        <f t="shared" si="1"/>
        <v>134596</v>
      </c>
      <c r="M7" s="21">
        <f t="shared" si="2"/>
        <v>89460.800000000003</v>
      </c>
      <c r="N7" s="22">
        <f t="shared" si="3"/>
        <v>7.7318181818181806</v>
      </c>
      <c r="O7" s="22">
        <f t="shared" si="3"/>
        <v>22.507957145829</v>
      </c>
      <c r="P7" s="22">
        <f t="shared" si="3"/>
        <v>7.8899716971008553</v>
      </c>
    </row>
    <row r="8" spans="1:16" ht="49.5" customHeight="1" thickTop="1" thickBot="1">
      <c r="A8" s="70"/>
      <c r="B8" s="71"/>
      <c r="C8" s="2" t="s">
        <v>36</v>
      </c>
      <c r="D8" s="3" t="s">
        <v>30</v>
      </c>
      <c r="E8" s="19">
        <v>56027.999999999993</v>
      </c>
      <c r="F8" s="19">
        <v>127512</v>
      </c>
      <c r="G8" s="19">
        <v>84456</v>
      </c>
      <c r="H8" s="48">
        <v>6.747986006996503</v>
      </c>
      <c r="I8" s="48">
        <v>14.431027667984191</v>
      </c>
      <c r="J8" s="49">
        <v>5.447868523254713</v>
      </c>
      <c r="K8" s="21">
        <f t="shared" si="0"/>
        <v>67500.400000000009</v>
      </c>
      <c r="L8" s="21">
        <f t="shared" si="1"/>
        <v>134596</v>
      </c>
      <c r="M8" s="21">
        <f t="shared" si="2"/>
        <v>89460.800000000003</v>
      </c>
      <c r="N8" s="22">
        <f t="shared" si="3"/>
        <v>7.561478391239163</v>
      </c>
      <c r="O8" s="22">
        <f t="shared" si="3"/>
        <v>18.456524859579783</v>
      </c>
      <c r="P8" s="22">
        <f t="shared" si="3"/>
        <v>6.9431750934487519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8"/>
      <c r="I9" s="48"/>
      <c r="J9" s="49"/>
      <c r="K9" s="21">
        <f t="shared" si="0"/>
        <v>44224.4</v>
      </c>
      <c r="L9" s="21">
        <f t="shared" si="1"/>
        <v>55936</v>
      </c>
      <c r="M9" s="21">
        <f t="shared" si="2"/>
        <v>49992.800000000003</v>
      </c>
      <c r="N9" s="22">
        <f t="shared" si="3"/>
        <v>0</v>
      </c>
      <c r="O9" s="22">
        <f t="shared" si="3"/>
        <v>0</v>
      </c>
      <c r="P9" s="22">
        <f t="shared" si="3"/>
        <v>0</v>
      </c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8"/>
      <c r="I10" s="48"/>
      <c r="J10" s="49"/>
      <c r="K10" s="21">
        <f t="shared" si="0"/>
        <v>44224.4</v>
      </c>
      <c r="L10" s="21">
        <f t="shared" si="1"/>
        <v>55936</v>
      </c>
      <c r="M10" s="21">
        <f t="shared" si="2"/>
        <v>49992.800000000003</v>
      </c>
      <c r="N10" s="22">
        <f t="shared" si="3"/>
        <v>0</v>
      </c>
      <c r="O10" s="22">
        <f t="shared" si="3"/>
        <v>0</v>
      </c>
      <c r="P10" s="22">
        <f t="shared" si="3"/>
        <v>0</v>
      </c>
    </row>
    <row r="11" spans="1:16" ht="0.75" hidden="1" customHeight="1" thickTop="1" thickBot="1">
      <c r="A11" s="72"/>
      <c r="B11" s="73"/>
      <c r="C11" s="6"/>
      <c r="D11" s="3"/>
      <c r="E11" s="19"/>
      <c r="F11" s="19"/>
      <c r="G11" s="19"/>
      <c r="H11" s="48"/>
      <c r="I11" s="48"/>
      <c r="J11" s="49"/>
      <c r="K11" s="21">
        <f t="shared" si="0"/>
        <v>44224.4</v>
      </c>
      <c r="L11" s="21">
        <f t="shared" si="1"/>
        <v>55936</v>
      </c>
      <c r="M11" s="21">
        <f t="shared" si="2"/>
        <v>49992.800000000003</v>
      </c>
      <c r="N11" s="22">
        <f t="shared" si="3"/>
        <v>0</v>
      </c>
      <c r="O11" s="22">
        <f t="shared" si="3"/>
        <v>0</v>
      </c>
      <c r="P11" s="22">
        <f t="shared" si="3"/>
        <v>0</v>
      </c>
    </row>
    <row r="12" spans="1:16" ht="17.25" customHeight="1" thickTop="1">
      <c r="A12" s="7" t="s">
        <v>7</v>
      </c>
      <c r="B12" s="8">
        <v>506000</v>
      </c>
    </row>
    <row r="13" spans="1:16" ht="15" customHeight="1">
      <c r="A13" s="7" t="s">
        <v>8</v>
      </c>
      <c r="B13" s="8">
        <v>760000</v>
      </c>
    </row>
    <row r="14" spans="1:16" ht="14.25" customHeight="1">
      <c r="A14" s="9" t="s">
        <v>9</v>
      </c>
      <c r="B14" s="18">
        <v>572000</v>
      </c>
      <c r="C14" s="10"/>
      <c r="D14" s="11"/>
    </row>
    <row r="15" spans="1:16" ht="14.25" customHeight="1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2941-8156-42FB-BD84-FFF7AD235A9B}">
  <sheetPr>
    <pageSetUpPr fitToPage="1"/>
  </sheetPr>
  <dimension ref="A1:P19"/>
  <sheetViews>
    <sheetView rightToLeft="1" zoomScale="90" zoomScaleNormal="90" workbookViewId="0">
      <selection sqref="A1:P1"/>
    </sheetView>
  </sheetViews>
  <sheetFormatPr defaultRowHeight="15"/>
  <cols>
    <col min="2" max="2" width="21.85546875" customWidth="1"/>
    <col min="3" max="3" width="20.5703125" customWidth="1"/>
    <col min="4" max="4" width="7.5703125" customWidth="1"/>
    <col min="8" max="10" width="9.140625" style="53"/>
    <col min="16" max="16" width="9.140625" customWidth="1"/>
  </cols>
  <sheetData>
    <row r="1" spans="1:16" ht="75.75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80" t="s">
        <v>69</v>
      </c>
      <c r="L1" s="12" t="s">
        <v>70</v>
      </c>
      <c r="M1" s="81" t="s">
        <v>71</v>
      </c>
      <c r="N1" s="12" t="s">
        <v>72</v>
      </c>
      <c r="O1" s="12" t="s">
        <v>73</v>
      </c>
      <c r="P1" s="12" t="s">
        <v>74</v>
      </c>
    </row>
    <row r="2" spans="1:16" ht="55.5" thickTop="1" thickBot="1">
      <c r="A2" s="68" t="s">
        <v>38</v>
      </c>
      <c r="B2" s="69"/>
      <c r="C2" s="2" t="s">
        <v>39</v>
      </c>
      <c r="D2" s="3">
        <v>45</v>
      </c>
      <c r="E2" s="19">
        <v>81374</v>
      </c>
      <c r="F2" s="19">
        <v>177100</v>
      </c>
      <c r="G2" s="19">
        <v>121992</v>
      </c>
      <c r="H2" s="48">
        <v>19.504189308624376</v>
      </c>
      <c r="I2" s="48">
        <v>26.61295304347826</v>
      </c>
      <c r="J2" s="49">
        <v>16.068890969899666</v>
      </c>
      <c r="K2" s="21">
        <f>(IF(D2&gt;20,8,D2-12)*2+100)%*$B$12*11.5%</f>
        <v>79239.600000000006</v>
      </c>
      <c r="L2" s="21">
        <f>(IF(D2&gt;30,18,D2-12)*3+100)%*$B$13*11.5%</f>
        <v>159390</v>
      </c>
      <c r="M2" s="21">
        <f>(IF(D2&gt;30,18,D2-12)*2+100)%*$B$14*11.5%</f>
        <v>105100.80000000002</v>
      </c>
      <c r="N2" s="22">
        <f>((H2*E2)/K2)*(100+$B$15)%</f>
        <v>27.03989881422925</v>
      </c>
      <c r="O2" s="22">
        <f>((I2*F2)/L2)*(100+$B$15)%</f>
        <v>39.919429565217392</v>
      </c>
      <c r="P2" s="22">
        <f>((J2*G2)/M2)*(100+$B$15)%</f>
        <v>25.179378260869562</v>
      </c>
    </row>
    <row r="3" spans="1:16" ht="55.5" thickTop="1" thickBot="1">
      <c r="A3" s="70"/>
      <c r="B3" s="71"/>
      <c r="C3" s="2" t="s">
        <v>39</v>
      </c>
      <c r="D3" s="3">
        <v>20</v>
      </c>
      <c r="E3" s="19">
        <v>81374</v>
      </c>
      <c r="F3" s="19">
        <v>142600</v>
      </c>
      <c r="G3" s="19">
        <v>104051.99999999999</v>
      </c>
      <c r="H3" s="48">
        <v>5.3893154668567362</v>
      </c>
      <c r="I3" s="48">
        <v>15.628032000000003</v>
      </c>
      <c r="J3" s="49">
        <v>6.5633498327759208</v>
      </c>
      <c r="K3" s="21">
        <f t="shared" ref="K3:K8" si="0">(IF(D3&gt;20,8,D3-12)*2+100)%*$B$12*11.5%</f>
        <v>79239.600000000006</v>
      </c>
      <c r="L3" s="21">
        <f t="shared" ref="L3:L8" si="1">(IF(D3&gt;30,18,D3-12)*3+100)%*$B$13*11.5%</f>
        <v>128340</v>
      </c>
      <c r="M3" s="21">
        <f t="shared" ref="M3:M8" si="2">(IF(D3&gt;30,18,D3-12)*2+100)%*$B$14*11.5%</f>
        <v>89644.800000000003</v>
      </c>
      <c r="N3" s="22">
        <f t="shared" ref="N3:P8" si="3">((H3*E3)/K3)*(100+$B$15)%</f>
        <v>7.4715509881422939</v>
      </c>
      <c r="O3" s="22">
        <f t="shared" si="3"/>
        <v>23.442048000000007</v>
      </c>
      <c r="P3" s="22">
        <f t="shared" si="3"/>
        <v>10.284534782608695</v>
      </c>
    </row>
    <row r="4" spans="1:16" ht="55.5" thickTop="1" thickBot="1">
      <c r="A4" s="70"/>
      <c r="B4" s="71"/>
      <c r="C4" s="2" t="s">
        <v>39</v>
      </c>
      <c r="D4" s="3">
        <v>18</v>
      </c>
      <c r="E4" s="19">
        <v>78568.000000000015</v>
      </c>
      <c r="F4" s="19">
        <v>135700</v>
      </c>
      <c r="G4" s="19">
        <v>100464.00000000001</v>
      </c>
      <c r="H4" s="48">
        <v>5.3893154668567353</v>
      </c>
      <c r="I4" s="48">
        <v>15.628032000000001</v>
      </c>
      <c r="J4" s="49">
        <v>6.3289444816053502</v>
      </c>
      <c r="K4" s="21">
        <f t="shared" si="0"/>
        <v>76507.200000000012</v>
      </c>
      <c r="L4" s="21">
        <f t="shared" si="1"/>
        <v>122130</v>
      </c>
      <c r="M4" s="21">
        <f t="shared" si="2"/>
        <v>86553.60000000002</v>
      </c>
      <c r="N4" s="22">
        <f t="shared" si="3"/>
        <v>7.4715509881422921</v>
      </c>
      <c r="O4" s="22">
        <f t="shared" si="3"/>
        <v>23.442048000000003</v>
      </c>
      <c r="P4" s="22">
        <f t="shared" si="3"/>
        <v>9.9172299689440973</v>
      </c>
    </row>
    <row r="5" spans="1:16" ht="55.5" thickTop="1" thickBot="1">
      <c r="A5" s="70"/>
      <c r="B5" s="71"/>
      <c r="C5" s="2" t="s">
        <v>39</v>
      </c>
      <c r="D5" s="3">
        <v>16</v>
      </c>
      <c r="E5" s="19">
        <v>75762</v>
      </c>
      <c r="F5" s="19">
        <v>128800</v>
      </c>
      <c r="G5" s="19">
        <v>96876</v>
      </c>
      <c r="H5" s="48">
        <v>5.3893154668567353</v>
      </c>
      <c r="I5" s="48">
        <v>15.628032000000003</v>
      </c>
      <c r="J5" s="49">
        <v>6.8064368636194725</v>
      </c>
      <c r="K5" s="21">
        <f t="shared" si="0"/>
        <v>73774.8</v>
      </c>
      <c r="L5" s="21">
        <f t="shared" si="1"/>
        <v>115920.00000000001</v>
      </c>
      <c r="M5" s="21">
        <f t="shared" si="2"/>
        <v>83462.400000000009</v>
      </c>
      <c r="N5" s="22">
        <f t="shared" si="3"/>
        <v>7.4715509881422921</v>
      </c>
      <c r="O5" s="22">
        <f t="shared" si="3"/>
        <v>23.442048000000003</v>
      </c>
      <c r="P5" s="22">
        <f t="shared" si="3"/>
        <v>10.665443478260869</v>
      </c>
    </row>
    <row r="6" spans="1:16" ht="55.5" thickTop="1" thickBot="1">
      <c r="A6" s="70"/>
      <c r="B6" s="71"/>
      <c r="C6" s="2" t="s">
        <v>39</v>
      </c>
      <c r="D6" s="3">
        <v>14</v>
      </c>
      <c r="E6" s="19">
        <v>72956</v>
      </c>
      <c r="F6" s="19">
        <v>121900</v>
      </c>
      <c r="G6" s="19">
        <v>93288</v>
      </c>
      <c r="H6" s="48">
        <v>5.15</v>
      </c>
      <c r="I6" s="48">
        <v>15.628032000000003</v>
      </c>
      <c r="J6" s="49">
        <v>6.8157863648057626</v>
      </c>
      <c r="K6" s="21">
        <f t="shared" si="0"/>
        <v>71042.400000000009</v>
      </c>
      <c r="L6" s="21">
        <f t="shared" si="1"/>
        <v>109710</v>
      </c>
      <c r="M6" s="21">
        <f t="shared" si="2"/>
        <v>80371.199999999997</v>
      </c>
      <c r="N6" s="22">
        <f t="shared" si="3"/>
        <v>7.1397727272727272</v>
      </c>
      <c r="O6" s="22">
        <f t="shared" si="3"/>
        <v>23.442048000000007</v>
      </c>
      <c r="P6" s="22">
        <f t="shared" si="3"/>
        <v>10.68009381270903</v>
      </c>
    </row>
    <row r="7" spans="1:16" ht="55.5" thickTop="1" thickBot="1">
      <c r="A7" s="70"/>
      <c r="B7" s="71"/>
      <c r="C7" s="2" t="s">
        <v>39</v>
      </c>
      <c r="D7" s="3" t="s">
        <v>40</v>
      </c>
      <c r="E7" s="19">
        <v>81374</v>
      </c>
      <c r="F7" s="19">
        <v>177100</v>
      </c>
      <c r="G7" s="19">
        <v>121992</v>
      </c>
      <c r="H7" s="48">
        <v>3.8716346744660459</v>
      </c>
      <c r="I7" s="48">
        <v>7.5742861660079068</v>
      </c>
      <c r="J7" s="49">
        <v>3.4946842415896131</v>
      </c>
      <c r="K7" s="21">
        <f t="shared" si="0"/>
        <v>79239.600000000006</v>
      </c>
      <c r="L7" s="21">
        <f t="shared" si="1"/>
        <v>159390</v>
      </c>
      <c r="M7" s="21">
        <f t="shared" si="2"/>
        <v>105100.80000000002</v>
      </c>
      <c r="N7" s="22">
        <f t="shared" si="3"/>
        <v>5.3674935259642904</v>
      </c>
      <c r="O7" s="22">
        <f t="shared" si="3"/>
        <v>11.361429249011861</v>
      </c>
      <c r="P7" s="22">
        <f t="shared" si="3"/>
        <v>5.4760453964194378</v>
      </c>
    </row>
    <row r="8" spans="1:16" ht="72.75" customHeight="1" thickTop="1" thickBot="1">
      <c r="A8" s="70"/>
      <c r="B8" s="71"/>
      <c r="C8" s="2" t="s">
        <v>39</v>
      </c>
      <c r="D8" s="3" t="s">
        <v>41</v>
      </c>
      <c r="E8" s="19">
        <v>81374</v>
      </c>
      <c r="F8" s="19">
        <v>177100</v>
      </c>
      <c r="G8" s="19">
        <v>121992</v>
      </c>
      <c r="H8" s="48">
        <v>3.4070385135301207</v>
      </c>
      <c r="I8" s="48">
        <v>6.2109146561264827</v>
      </c>
      <c r="J8" s="49">
        <v>3.0753221325988593</v>
      </c>
      <c r="K8" s="21">
        <f t="shared" si="0"/>
        <v>79239.600000000006</v>
      </c>
      <c r="L8" s="21">
        <f t="shared" si="1"/>
        <v>159390</v>
      </c>
      <c r="M8" s="21">
        <f t="shared" si="2"/>
        <v>105100.80000000002</v>
      </c>
      <c r="N8" s="22">
        <f t="shared" si="3"/>
        <v>4.7233943028485763</v>
      </c>
      <c r="O8" s="22">
        <f t="shared" si="3"/>
        <v>9.3163719841897255</v>
      </c>
      <c r="P8" s="22">
        <f t="shared" si="3"/>
        <v>4.8189199488491052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8"/>
      <c r="I9" s="48"/>
      <c r="J9" s="49"/>
      <c r="K9" s="21"/>
      <c r="L9" s="21"/>
      <c r="M9" s="21"/>
      <c r="N9" s="22"/>
      <c r="O9" s="22"/>
      <c r="P9" s="22"/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8"/>
      <c r="I10" s="48"/>
      <c r="J10" s="49"/>
      <c r="K10" s="21"/>
      <c r="L10" s="21"/>
      <c r="M10" s="21"/>
      <c r="N10" s="22"/>
      <c r="O10" s="22"/>
      <c r="P10" s="22"/>
    </row>
    <row r="11" spans="1:16" ht="1.5" customHeight="1" thickTop="1" thickBot="1">
      <c r="A11" s="72"/>
      <c r="B11" s="73"/>
      <c r="C11" s="6"/>
      <c r="D11" s="3"/>
      <c r="E11" s="19"/>
      <c r="F11" s="19"/>
      <c r="G11" s="19"/>
      <c r="H11" s="48"/>
      <c r="I11" s="48"/>
      <c r="J11" s="49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594000</v>
      </c>
    </row>
    <row r="13" spans="1:16" ht="24.75">
      <c r="A13" s="7" t="s">
        <v>8</v>
      </c>
      <c r="B13" s="26">
        <v>900000</v>
      </c>
    </row>
    <row r="14" spans="1:16" ht="22.5">
      <c r="A14" s="9" t="s">
        <v>9</v>
      </c>
      <c r="B14" s="27">
        <v>672000</v>
      </c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191C-36E1-4461-A1EB-BC1EBC35C3A7}">
  <sheetPr>
    <pageSetUpPr fitToPage="1"/>
  </sheetPr>
  <dimension ref="A1:P19"/>
  <sheetViews>
    <sheetView rightToLeft="1" tabSelected="1" workbookViewId="0">
      <selection sqref="A1:P1"/>
    </sheetView>
  </sheetViews>
  <sheetFormatPr defaultRowHeight="15"/>
  <cols>
    <col min="2" max="2" width="16.42578125" customWidth="1"/>
    <col min="3" max="3" width="24.7109375" customWidth="1"/>
    <col min="4" max="4" width="11.42578125" customWidth="1"/>
    <col min="8" max="10" width="9.140625" style="46"/>
    <col min="16" max="16" width="9.140625" customWidth="1"/>
  </cols>
  <sheetData>
    <row r="1" spans="1:16" ht="75.75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7" t="s">
        <v>78</v>
      </c>
      <c r="I1" s="47" t="s">
        <v>79</v>
      </c>
      <c r="J1" s="43" t="s">
        <v>80</v>
      </c>
      <c r="K1" s="80" t="s">
        <v>69</v>
      </c>
      <c r="L1" s="12" t="s">
        <v>70</v>
      </c>
      <c r="M1" s="81" t="s">
        <v>71</v>
      </c>
      <c r="N1" s="12" t="s">
        <v>72</v>
      </c>
      <c r="O1" s="12" t="s">
        <v>73</v>
      </c>
      <c r="P1" s="12" t="s">
        <v>74</v>
      </c>
    </row>
    <row r="2" spans="1:16" ht="37.5" thickTop="1" thickBot="1">
      <c r="A2" s="68" t="s">
        <v>42</v>
      </c>
      <c r="B2" s="69"/>
      <c r="C2" s="2" t="s">
        <v>43</v>
      </c>
      <c r="D2" s="3">
        <v>45</v>
      </c>
      <c r="E2" s="19">
        <v>104051.99999999999</v>
      </c>
      <c r="F2" s="19">
        <v>212520</v>
      </c>
      <c r="G2" s="28">
        <v>134504</v>
      </c>
      <c r="H2" s="48">
        <v>22.068569899665555</v>
      </c>
      <c r="I2" s="48">
        <v>34.244608695652175</v>
      </c>
      <c r="J2" s="49">
        <v>19.798791506572297</v>
      </c>
      <c r="K2" s="21">
        <f>(IF(D2&gt;20,8,D2-12)*2+100)%*$B$12*11.5%</f>
        <v>114457.2</v>
      </c>
      <c r="L2" s="21">
        <f>(IF(D2&gt;30,18,D2-12)*3+100)%*$B$13*11.5%</f>
        <v>228459</v>
      </c>
      <c r="M2" s="21">
        <f>(IF(D2&gt;30,18,D2-12)*2+100)%*$B$14*11.5%</f>
        <v>151708</v>
      </c>
      <c r="N2" s="22">
        <f>((H2*E2)/K2)*(100+$B$15)%</f>
        <v>27.084153967771364</v>
      </c>
      <c r="O2" s="22">
        <f>((I2*F2)/L2)*(100+$B$15)%</f>
        <v>43.004857431749244</v>
      </c>
      <c r="P2" s="22">
        <f>((J2*G2)/M2)*(100+$B$15)%</f>
        <v>23.697316432093235</v>
      </c>
    </row>
    <row r="3" spans="1:16" ht="37.5" thickTop="1" thickBot="1">
      <c r="A3" s="70"/>
      <c r="B3" s="71"/>
      <c r="C3" s="2" t="s">
        <v>43</v>
      </c>
      <c r="D3" s="3">
        <v>20</v>
      </c>
      <c r="E3" s="19">
        <v>104051.99999999999</v>
      </c>
      <c r="F3" s="19">
        <v>171120</v>
      </c>
      <c r="G3" s="28">
        <v>114723.99999999999</v>
      </c>
      <c r="H3" s="48">
        <v>6.0978943143812732</v>
      </c>
      <c r="I3" s="48">
        <v>20.1096</v>
      </c>
      <c r="J3" s="49">
        <v>8.0868303336703757</v>
      </c>
      <c r="K3" s="21">
        <f t="shared" ref="K3:K8" si="0">(IF(D3&gt;20,8,D3-12)*2+100)%*$B$12*11.5%</f>
        <v>114457.2</v>
      </c>
      <c r="L3" s="21">
        <f t="shared" ref="L3:L8" si="1">(IF(D3&gt;30,18,D3-12)*3+100)%*$B$13*11.5%</f>
        <v>183954</v>
      </c>
      <c r="M3" s="21">
        <f t="shared" ref="M3:M8" si="2">(IF(D3&gt;30,18,D3-12)*2+100)%*$B$14*11.5%</f>
        <v>129398</v>
      </c>
      <c r="N3" s="22">
        <f t="shared" ref="N3:P8" si="3">((H3*E3)/K3)*(100+$B$15)%</f>
        <v>7.4837793858315624</v>
      </c>
      <c r="O3" s="22">
        <f t="shared" si="3"/>
        <v>25.25391627906977</v>
      </c>
      <c r="P3" s="22">
        <f t="shared" si="3"/>
        <v>9.679185584939491</v>
      </c>
    </row>
    <row r="4" spans="1:16" ht="37.5" thickTop="1" thickBot="1">
      <c r="A4" s="70"/>
      <c r="B4" s="71"/>
      <c r="C4" s="2" t="s">
        <v>43</v>
      </c>
      <c r="D4" s="3">
        <v>18</v>
      </c>
      <c r="E4" s="19">
        <v>100464.00000000001</v>
      </c>
      <c r="F4" s="19">
        <v>162840</v>
      </c>
      <c r="G4" s="28">
        <v>110768.00000000001</v>
      </c>
      <c r="H4" s="48">
        <v>6.0978943143812714</v>
      </c>
      <c r="I4" s="48">
        <v>20.1096</v>
      </c>
      <c r="J4" s="49">
        <v>8.086830333670374</v>
      </c>
      <c r="K4" s="21">
        <f t="shared" si="0"/>
        <v>110510.40000000002</v>
      </c>
      <c r="L4" s="21">
        <f t="shared" si="1"/>
        <v>175053</v>
      </c>
      <c r="M4" s="21">
        <f t="shared" si="2"/>
        <v>124936</v>
      </c>
      <c r="N4" s="22">
        <f t="shared" si="3"/>
        <v>7.4837793858315615</v>
      </c>
      <c r="O4" s="22">
        <f t="shared" si="3"/>
        <v>25.25391627906977</v>
      </c>
      <c r="P4" s="22">
        <f t="shared" si="3"/>
        <v>9.679185584939491</v>
      </c>
    </row>
    <row r="5" spans="1:16" ht="37.5" thickTop="1" thickBot="1">
      <c r="A5" s="70"/>
      <c r="B5" s="71"/>
      <c r="C5" s="2" t="s">
        <v>43</v>
      </c>
      <c r="D5" s="3">
        <v>16</v>
      </c>
      <c r="E5" s="19">
        <v>96876</v>
      </c>
      <c r="F5" s="19">
        <v>154560.00000000003</v>
      </c>
      <c r="G5" s="28">
        <v>106812.00000000001</v>
      </c>
      <c r="H5" s="48">
        <v>6.0973012263099227</v>
      </c>
      <c r="I5" s="48">
        <v>20.109599999999997</v>
      </c>
      <c r="J5" s="49">
        <v>8.086830333670374</v>
      </c>
      <c r="K5" s="21">
        <f t="shared" si="0"/>
        <v>106563.60000000002</v>
      </c>
      <c r="L5" s="21">
        <f t="shared" si="1"/>
        <v>166152.00000000003</v>
      </c>
      <c r="M5" s="21">
        <f t="shared" si="2"/>
        <v>120474.00000000001</v>
      </c>
      <c r="N5" s="22">
        <f t="shared" si="3"/>
        <v>7.4830515050167223</v>
      </c>
      <c r="O5" s="22">
        <f t="shared" si="3"/>
        <v>25.253916279069767</v>
      </c>
      <c r="P5" s="22">
        <f t="shared" si="3"/>
        <v>9.6791855849394892</v>
      </c>
    </row>
    <row r="6" spans="1:16" ht="37.5" thickTop="1" thickBot="1">
      <c r="A6" s="70"/>
      <c r="B6" s="71"/>
      <c r="C6" s="2" t="s">
        <v>43</v>
      </c>
      <c r="D6" s="3">
        <v>14</v>
      </c>
      <c r="E6" s="19">
        <v>93288</v>
      </c>
      <c r="F6" s="19">
        <v>146280</v>
      </c>
      <c r="G6" s="28">
        <v>102856</v>
      </c>
      <c r="H6" s="48">
        <v>6.0978943143812714</v>
      </c>
      <c r="I6" s="48">
        <v>20.1096</v>
      </c>
      <c r="J6" s="49">
        <v>8.086830333670374</v>
      </c>
      <c r="K6" s="21">
        <f t="shared" si="0"/>
        <v>102616.8</v>
      </c>
      <c r="L6" s="21">
        <f t="shared" si="1"/>
        <v>157251</v>
      </c>
      <c r="M6" s="21">
        <f t="shared" si="2"/>
        <v>116012</v>
      </c>
      <c r="N6" s="22">
        <f t="shared" si="3"/>
        <v>7.4837793858315615</v>
      </c>
      <c r="O6" s="22">
        <f t="shared" si="3"/>
        <v>25.25391627906977</v>
      </c>
      <c r="P6" s="22">
        <f t="shared" si="3"/>
        <v>9.6791855849394892</v>
      </c>
    </row>
    <row r="7" spans="1:16" ht="37.5" thickTop="1" thickBot="1">
      <c r="A7" s="70"/>
      <c r="B7" s="71"/>
      <c r="C7" s="2" t="s">
        <v>43</v>
      </c>
      <c r="D7" s="3" t="s">
        <v>31</v>
      </c>
      <c r="E7" s="19">
        <v>104051.99999999999</v>
      </c>
      <c r="F7" s="19">
        <v>212520</v>
      </c>
      <c r="G7" s="28">
        <v>134504</v>
      </c>
      <c r="H7" s="48">
        <v>4.3806712028601087</v>
      </c>
      <c r="I7" s="48">
        <v>9.7463241106719369</v>
      </c>
      <c r="J7" s="49">
        <v>4.3058680782727654</v>
      </c>
      <c r="K7" s="21">
        <f t="shared" si="0"/>
        <v>114457.2</v>
      </c>
      <c r="L7" s="21">
        <f t="shared" si="1"/>
        <v>228459</v>
      </c>
      <c r="M7" s="21">
        <f t="shared" si="2"/>
        <v>151708</v>
      </c>
      <c r="N7" s="22">
        <f t="shared" si="3"/>
        <v>5.3762782944192242</v>
      </c>
      <c r="O7" s="22">
        <f t="shared" si="3"/>
        <v>12.239569813401967</v>
      </c>
      <c r="P7" s="22">
        <f t="shared" si="3"/>
        <v>5.1537245761594646</v>
      </c>
    </row>
    <row r="8" spans="1:16" ht="57.75" customHeight="1" thickTop="1" thickBot="1">
      <c r="A8" s="70"/>
      <c r="B8" s="71"/>
      <c r="C8" s="2" t="s">
        <v>43</v>
      </c>
      <c r="D8" s="3" t="s">
        <v>30</v>
      </c>
      <c r="E8" s="19">
        <v>104051.99999999999</v>
      </c>
      <c r="F8" s="19">
        <v>212520</v>
      </c>
      <c r="G8" s="28">
        <v>134504</v>
      </c>
      <c r="H8" s="48">
        <v>3.8549906585168965</v>
      </c>
      <c r="I8" s="48">
        <v>7.991985770750988</v>
      </c>
      <c r="J8" s="49">
        <v>3.7891639088800333</v>
      </c>
      <c r="K8" s="21">
        <f t="shared" si="0"/>
        <v>114457.2</v>
      </c>
      <c r="L8" s="21">
        <f t="shared" si="1"/>
        <v>228459</v>
      </c>
      <c r="M8" s="21">
        <f t="shared" si="2"/>
        <v>151708</v>
      </c>
      <c r="N8" s="22">
        <f t="shared" si="3"/>
        <v>4.7311248990889183</v>
      </c>
      <c r="O8" s="22">
        <f t="shared" si="3"/>
        <v>10.036447246989612</v>
      </c>
      <c r="P8" s="22">
        <f t="shared" si="3"/>
        <v>4.5352776270203288</v>
      </c>
    </row>
    <row r="9" spans="1:16" ht="1.5" customHeight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/>
      <c r="L9" s="21"/>
      <c r="M9" s="21"/>
      <c r="N9" s="22"/>
      <c r="O9" s="22"/>
      <c r="P9" s="22"/>
    </row>
    <row r="10" spans="1:16" ht="32.25" hidden="1" customHeight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/>
      <c r="L10" s="21"/>
      <c r="M10" s="21"/>
      <c r="N10" s="22"/>
      <c r="O10" s="22"/>
      <c r="P10" s="22"/>
    </row>
    <row r="11" spans="1:16" ht="2.25" customHeight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0.25" thickTop="1">
      <c r="A12" s="7" t="s">
        <v>7</v>
      </c>
      <c r="B12" s="8">
        <v>858000</v>
      </c>
    </row>
    <row r="13" spans="1:16" ht="19.5">
      <c r="A13" s="7" t="s">
        <v>8</v>
      </c>
      <c r="B13" s="8">
        <v>1290000</v>
      </c>
    </row>
    <row r="14" spans="1:16" ht="18">
      <c r="A14" s="9" t="s">
        <v>9</v>
      </c>
      <c r="B14" s="18">
        <v>970000</v>
      </c>
      <c r="C14" s="10"/>
      <c r="D14" s="11"/>
    </row>
    <row r="15" spans="1:16" ht="18">
      <c r="A15" s="9" t="s">
        <v>10</v>
      </c>
      <c r="B15" s="9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6D2F-79F1-4208-9F5B-AE7AA43B77B3}">
  <sheetPr>
    <pageSetUpPr fitToPage="1"/>
  </sheetPr>
  <dimension ref="A1:P19"/>
  <sheetViews>
    <sheetView rightToLeft="1" topLeftCell="A2" workbookViewId="0">
      <selection activeCell="B15" sqref="B15"/>
    </sheetView>
  </sheetViews>
  <sheetFormatPr defaultRowHeight="15"/>
  <cols>
    <col min="2" max="2" width="16.42578125" customWidth="1"/>
    <col min="3" max="3" width="23.5703125" customWidth="1"/>
    <col min="4" max="4" width="7.28515625" customWidth="1"/>
    <col min="8" max="8" width="8.42578125" style="46" customWidth="1"/>
    <col min="9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55.5" thickTop="1" thickBot="1">
      <c r="A2" s="68" t="s">
        <v>44</v>
      </c>
      <c r="B2" s="69"/>
      <c r="C2" s="2" t="s">
        <v>45</v>
      </c>
      <c r="D2" s="3">
        <v>45</v>
      </c>
      <c r="E2" s="19">
        <v>49357.999999999993</v>
      </c>
      <c r="F2" s="19">
        <v>95634</v>
      </c>
      <c r="G2" s="19">
        <v>65688</v>
      </c>
      <c r="H2" s="48">
        <v>21.89314406580494</v>
      </c>
      <c r="I2" s="48">
        <v>34.063420289855074</v>
      </c>
      <c r="J2" s="49">
        <v>19.984695652173912</v>
      </c>
      <c r="K2" s="21">
        <f>(IF(D2&gt;20,8,D2-12)*2+100)%*$B$12*11.5%</f>
        <v>54293.799999999996</v>
      </c>
      <c r="L2" s="21">
        <f>(IF(D2&gt;30,18,D2-12)*3+100)%*$B$13*11.5%</f>
        <v>109802</v>
      </c>
      <c r="M2" s="21">
        <f>(IF(D2&gt;30,18,D2-12)*2+100)%*$B$14*11.5%</f>
        <v>71944</v>
      </c>
      <c r="N2" s="22">
        <f>((H2*E2)/K2)*(100+$B$15)%</f>
        <v>26.868858626215154</v>
      </c>
      <c r="O2" s="22">
        <f>((I2*F2)/L2)*(100+$B$15)%</f>
        <v>40.051989340813464</v>
      </c>
      <c r="P2" s="22">
        <f>((J2*G2)/M2)*(100+$B$15)%</f>
        <v>24.633309640831754</v>
      </c>
    </row>
    <row r="3" spans="1:16" ht="55.5" thickTop="1" thickBot="1">
      <c r="A3" s="70"/>
      <c r="B3" s="71"/>
      <c r="C3" s="2" t="s">
        <v>45</v>
      </c>
      <c r="D3" s="3">
        <v>20</v>
      </c>
      <c r="E3" s="19">
        <v>49357.999999999993</v>
      </c>
      <c r="F3" s="19">
        <v>77004</v>
      </c>
      <c r="G3" s="19">
        <v>56027.999999999993</v>
      </c>
      <c r="H3" s="48">
        <v>10.082368977673328</v>
      </c>
      <c r="I3" s="48">
        <v>26.09113043478261</v>
      </c>
      <c r="J3" s="49">
        <v>13.846539130434785</v>
      </c>
      <c r="K3" s="21">
        <f t="shared" ref="K3:K10" si="0">(IF(D3&gt;20,8,D3-12)*2+100)%*$B$12*11.5%</f>
        <v>54293.799999999996</v>
      </c>
      <c r="L3" s="21">
        <f t="shared" ref="L3:L10" si="1">(IF(D3&gt;30,18,D3-12)*3+100)%*$B$13*11.5%</f>
        <v>88412</v>
      </c>
      <c r="M3" s="21">
        <f t="shared" ref="M3:M10" si="2">(IF(D3&gt;30,18,D3-12)*2+100)%*$B$14*11.5%</f>
        <v>61364</v>
      </c>
      <c r="N3" s="22">
        <f t="shared" ref="N3:P10" si="3">((H3*E3)/K3)*(100+$B$15)%</f>
        <v>12.373816472599085</v>
      </c>
      <c r="O3" s="22">
        <f t="shared" si="3"/>
        <v>30.67811949509117</v>
      </c>
      <c r="P3" s="22">
        <f t="shared" si="3"/>
        <v>17.067364536862005</v>
      </c>
    </row>
    <row r="4" spans="1:16" ht="55.5" thickTop="1" thickBot="1">
      <c r="A4" s="70"/>
      <c r="B4" s="71"/>
      <c r="C4" s="2" t="s">
        <v>45</v>
      </c>
      <c r="D4" s="3">
        <v>18</v>
      </c>
      <c r="E4" s="19">
        <v>47656.000000000007</v>
      </c>
      <c r="F4" s="19">
        <v>73278</v>
      </c>
      <c r="G4" s="19">
        <v>54096.000000000007</v>
      </c>
      <c r="H4" s="48">
        <v>10.082368977673324</v>
      </c>
      <c r="I4" s="48">
        <v>26.09113043478261</v>
      </c>
      <c r="J4" s="49">
        <v>13.846539130434781</v>
      </c>
      <c r="K4" s="21">
        <f t="shared" si="0"/>
        <v>52421.600000000006</v>
      </c>
      <c r="L4" s="21">
        <f t="shared" si="1"/>
        <v>84134</v>
      </c>
      <c r="M4" s="21">
        <f t="shared" si="2"/>
        <v>59248.000000000007</v>
      </c>
      <c r="N4" s="22">
        <f t="shared" si="3"/>
        <v>12.37381647259908</v>
      </c>
      <c r="O4" s="22">
        <f t="shared" si="3"/>
        <v>30.67811949509117</v>
      </c>
      <c r="P4" s="22">
        <f t="shared" si="3"/>
        <v>17.067364536862005</v>
      </c>
    </row>
    <row r="5" spans="1:16" ht="55.5" thickTop="1" thickBot="1">
      <c r="A5" s="70"/>
      <c r="B5" s="71"/>
      <c r="C5" s="2" t="s">
        <v>45</v>
      </c>
      <c r="D5" s="3">
        <v>16</v>
      </c>
      <c r="E5" s="19">
        <v>45954</v>
      </c>
      <c r="F5" s="19">
        <v>69552</v>
      </c>
      <c r="G5" s="19">
        <v>52164.000000000007</v>
      </c>
      <c r="H5" s="48">
        <v>10.082368977673326</v>
      </c>
      <c r="I5" s="48">
        <v>26.09113043478261</v>
      </c>
      <c r="J5" s="49">
        <v>13.846539130434779</v>
      </c>
      <c r="K5" s="21">
        <f t="shared" si="0"/>
        <v>50549.4</v>
      </c>
      <c r="L5" s="21">
        <f t="shared" si="1"/>
        <v>79856.000000000015</v>
      </c>
      <c r="M5" s="21">
        <f t="shared" si="2"/>
        <v>57132.000000000007</v>
      </c>
      <c r="N5" s="22">
        <f t="shared" si="3"/>
        <v>12.373816472599081</v>
      </c>
      <c r="O5" s="22">
        <f t="shared" si="3"/>
        <v>30.67811949509116</v>
      </c>
      <c r="P5" s="22">
        <f t="shared" si="3"/>
        <v>17.067364536862002</v>
      </c>
    </row>
    <row r="6" spans="1:16" ht="55.5" thickTop="1" thickBot="1">
      <c r="A6" s="70"/>
      <c r="B6" s="71"/>
      <c r="C6" s="2" t="s">
        <v>45</v>
      </c>
      <c r="D6" s="3">
        <v>14</v>
      </c>
      <c r="E6" s="19">
        <v>44252</v>
      </c>
      <c r="F6" s="19">
        <v>65826</v>
      </c>
      <c r="G6" s="19">
        <v>50232</v>
      </c>
      <c r="H6" s="48">
        <v>10.082368977673326</v>
      </c>
      <c r="I6" s="48">
        <v>26.09113043478261</v>
      </c>
      <c r="J6" s="49">
        <v>13.846539130434781</v>
      </c>
      <c r="K6" s="21">
        <f t="shared" si="0"/>
        <v>48677.200000000004</v>
      </c>
      <c r="L6" s="21">
        <f t="shared" si="1"/>
        <v>75578</v>
      </c>
      <c r="M6" s="21">
        <f t="shared" si="2"/>
        <v>55016</v>
      </c>
      <c r="N6" s="22">
        <f t="shared" si="3"/>
        <v>12.373816472599081</v>
      </c>
      <c r="O6" s="22">
        <f t="shared" si="3"/>
        <v>30.67811949509117</v>
      </c>
      <c r="P6" s="22">
        <f t="shared" si="3"/>
        <v>17.067364536862005</v>
      </c>
    </row>
    <row r="7" spans="1:16" ht="55.5" thickTop="1" thickBot="1">
      <c r="A7" s="70"/>
      <c r="B7" s="71"/>
      <c r="C7" s="2" t="s">
        <v>45</v>
      </c>
      <c r="D7" s="3" t="s">
        <v>31</v>
      </c>
      <c r="E7" s="19">
        <v>49357.999999999993</v>
      </c>
      <c r="F7" s="19">
        <v>95634</v>
      </c>
      <c r="G7" s="19">
        <v>65688</v>
      </c>
      <c r="H7" s="48">
        <v>7.822527655091374</v>
      </c>
      <c r="I7" s="48">
        <v>15.248063241106721</v>
      </c>
      <c r="J7" s="49">
        <v>8.1870076726342731</v>
      </c>
      <c r="K7" s="21">
        <f t="shared" si="0"/>
        <v>54293.799999999996</v>
      </c>
      <c r="L7" s="21">
        <f t="shared" si="1"/>
        <v>109802</v>
      </c>
      <c r="M7" s="21">
        <f t="shared" si="2"/>
        <v>71944</v>
      </c>
      <c r="N7" s="22">
        <f t="shared" si="3"/>
        <v>9.6003748494303238</v>
      </c>
      <c r="O7" s="22">
        <f t="shared" si="3"/>
        <v>17.928771133494838</v>
      </c>
      <c r="P7" s="22">
        <f t="shared" si="3"/>
        <v>10.091376848660072</v>
      </c>
    </row>
    <row r="8" spans="1:16" ht="54" customHeight="1" thickTop="1" thickBot="1">
      <c r="A8" s="70"/>
      <c r="B8" s="71"/>
      <c r="C8" s="2" t="s">
        <v>45</v>
      </c>
      <c r="D8" s="3" t="s">
        <v>30</v>
      </c>
      <c r="E8" s="19">
        <v>49357.999999999993</v>
      </c>
      <c r="F8" s="19">
        <v>95634</v>
      </c>
      <c r="G8" s="19">
        <v>65688</v>
      </c>
      <c r="H8" s="48">
        <v>6.8838243364804104</v>
      </c>
      <c r="I8" s="48">
        <v>12.50341185770751</v>
      </c>
      <c r="J8" s="49">
        <v>7.2045667519181578</v>
      </c>
      <c r="K8" s="21">
        <f t="shared" si="0"/>
        <v>54293.799999999996</v>
      </c>
      <c r="L8" s="21">
        <f t="shared" si="1"/>
        <v>109802</v>
      </c>
      <c r="M8" s="21">
        <f t="shared" si="2"/>
        <v>71944</v>
      </c>
      <c r="N8" s="22">
        <f t="shared" si="3"/>
        <v>8.4483298674986873</v>
      </c>
      <c r="O8" s="22">
        <f t="shared" si="3"/>
        <v>14.701592329465766</v>
      </c>
      <c r="P8" s="22">
        <f t="shared" si="3"/>
        <v>8.8804116268208606</v>
      </c>
    </row>
    <row r="9" spans="1:16" ht="21" hidden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>
        <f t="shared" si="0"/>
        <v>35571.800000000003</v>
      </c>
      <c r="L9" s="21">
        <f t="shared" si="1"/>
        <v>45632</v>
      </c>
      <c r="M9" s="21">
        <f t="shared" si="2"/>
        <v>40204</v>
      </c>
      <c r="N9" s="22">
        <f t="shared" si="3"/>
        <v>0</v>
      </c>
      <c r="O9" s="22">
        <f t="shared" si="3"/>
        <v>0</v>
      </c>
      <c r="P9" s="22">
        <f t="shared" si="3"/>
        <v>0</v>
      </c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>
        <f t="shared" si="0"/>
        <v>35571.800000000003</v>
      </c>
      <c r="L10" s="21">
        <f t="shared" si="1"/>
        <v>45632</v>
      </c>
      <c r="M10" s="21">
        <f t="shared" si="2"/>
        <v>40204</v>
      </c>
      <c r="N10" s="22">
        <f t="shared" si="3"/>
        <v>0</v>
      </c>
      <c r="O10" s="22">
        <f t="shared" si="3"/>
        <v>0</v>
      </c>
      <c r="P10" s="22">
        <f t="shared" si="3"/>
        <v>0</v>
      </c>
    </row>
    <row r="11" spans="1:16" ht="75.75" hidden="1" customHeight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407000</v>
      </c>
    </row>
    <row r="13" spans="1:16" ht="24.75">
      <c r="A13" s="7" t="s">
        <v>8</v>
      </c>
      <c r="B13" s="26">
        <v>620000</v>
      </c>
    </row>
    <row r="14" spans="1:16" ht="22.5">
      <c r="A14" s="9" t="s">
        <v>9</v>
      </c>
      <c r="B14" s="27">
        <v>460000</v>
      </c>
      <c r="C14" s="10"/>
      <c r="D14" s="11"/>
    </row>
    <row r="15" spans="1:16" ht="22.5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6D2F-A5CD-44E1-8632-3E4056C4EAD5}">
  <sheetPr>
    <pageSetUpPr fitToPage="1"/>
  </sheetPr>
  <dimension ref="A1:P19"/>
  <sheetViews>
    <sheetView rightToLeft="1" topLeftCell="A4" workbookViewId="0">
      <selection activeCell="C14" sqref="C14"/>
    </sheetView>
  </sheetViews>
  <sheetFormatPr defaultRowHeight="15"/>
  <cols>
    <col min="2" max="2" width="16.42578125" customWidth="1"/>
    <col min="3" max="3" width="20.28515625" customWidth="1"/>
    <col min="4" max="4" width="10.7109375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37.5" thickTop="1" thickBot="1">
      <c r="A2" s="68" t="s">
        <v>46</v>
      </c>
      <c r="B2" s="69"/>
      <c r="C2" s="2" t="s">
        <v>47</v>
      </c>
      <c r="D2" s="3">
        <v>45</v>
      </c>
      <c r="E2" s="19">
        <v>56027.999999999993</v>
      </c>
      <c r="F2" s="19">
        <v>127512</v>
      </c>
      <c r="G2" s="19">
        <v>84456</v>
      </c>
      <c r="H2" s="48">
        <v>21.697669565217392</v>
      </c>
      <c r="I2" s="48">
        <v>34.390330434782612</v>
      </c>
      <c r="J2" s="49">
        <v>20.438052173913047</v>
      </c>
      <c r="K2" s="21">
        <f>(IF(D2&gt;20,8,D2-12)*2+100)%*$B$12*11.5%</f>
        <v>61630.8</v>
      </c>
      <c r="L2" s="21">
        <f>(IF(D2&gt;30,18,D2-12)*3+100)%*$B$13*11.5%</f>
        <v>123970</v>
      </c>
      <c r="M2" s="21">
        <f>(IF(D2&gt;30,18,D2-12)*2+100)%*$B$14*11.5%</f>
        <v>81797.2</v>
      </c>
      <c r="N2" s="22">
        <f>((H2*E2)/K2)*(100+$B$15)%</f>
        <v>26.628958102766795</v>
      </c>
      <c r="O2" s="22">
        <f>((I2*F2)/L2)*(100+$B$15)%</f>
        <v>47.753430260869571</v>
      </c>
      <c r="P2" s="22">
        <f>((J2*G2)/M2)*(100+$B$15)%</f>
        <v>28.488221863829089</v>
      </c>
    </row>
    <row r="3" spans="1:16" ht="37.5" thickTop="1" thickBot="1">
      <c r="A3" s="70"/>
      <c r="B3" s="71"/>
      <c r="C3" s="2" t="s">
        <v>47</v>
      </c>
      <c r="D3" s="3">
        <v>20</v>
      </c>
      <c r="E3" s="19">
        <v>56027.999999999993</v>
      </c>
      <c r="F3" s="19">
        <v>102672</v>
      </c>
      <c r="G3" s="19">
        <v>72036</v>
      </c>
      <c r="H3" s="48">
        <v>9.9923478260869594</v>
      </c>
      <c r="I3" s="48">
        <v>20.109600000000004</v>
      </c>
      <c r="J3" s="49">
        <v>12.030910144927537</v>
      </c>
      <c r="K3" s="21">
        <f t="shared" ref="K3:K10" si="0">(IF(D3&gt;20,8,D3-12)*2+100)%*$B$12*11.5%</f>
        <v>61630.8</v>
      </c>
      <c r="L3" s="21">
        <f t="shared" ref="L3:L10" si="1">(IF(D3&gt;30,18,D3-12)*3+100)%*$B$13*11.5%</f>
        <v>99820</v>
      </c>
      <c r="M3" s="21">
        <f t="shared" ref="M3:M10" si="2">(IF(D3&gt;30,18,D3-12)*2+100)%*$B$14*11.5%</f>
        <v>69768.2</v>
      </c>
      <c r="N3" s="22">
        <f t="shared" ref="N3:P10" si="3">((H3*E3)/K3)*(100+$B$15)%</f>
        <v>12.263335968379447</v>
      </c>
      <c r="O3" s="22">
        <f t="shared" si="3"/>
        <v>27.923616000000006</v>
      </c>
      <c r="P3" s="22">
        <f t="shared" si="3"/>
        <v>16.769662515587335</v>
      </c>
    </row>
    <row r="4" spans="1:16" ht="37.5" thickTop="1" thickBot="1">
      <c r="A4" s="70"/>
      <c r="B4" s="71"/>
      <c r="C4" s="2" t="s">
        <v>47</v>
      </c>
      <c r="D4" s="3">
        <v>18</v>
      </c>
      <c r="E4" s="19">
        <v>54096.000000000007</v>
      </c>
      <c r="F4" s="19">
        <v>97704</v>
      </c>
      <c r="G4" s="19">
        <v>69552</v>
      </c>
      <c r="H4" s="48">
        <v>9.9923478260869558</v>
      </c>
      <c r="I4" s="48">
        <v>20.109600000000004</v>
      </c>
      <c r="J4" s="49">
        <v>12.030910144927539</v>
      </c>
      <c r="K4" s="21">
        <f t="shared" si="0"/>
        <v>59505.600000000006</v>
      </c>
      <c r="L4" s="21">
        <f t="shared" si="1"/>
        <v>94990</v>
      </c>
      <c r="M4" s="21">
        <f t="shared" si="2"/>
        <v>67362.400000000009</v>
      </c>
      <c r="N4" s="22">
        <f t="shared" si="3"/>
        <v>12.263335968379447</v>
      </c>
      <c r="O4" s="22">
        <f t="shared" si="3"/>
        <v>27.92361600000001</v>
      </c>
      <c r="P4" s="22">
        <f t="shared" si="3"/>
        <v>16.769662515587335</v>
      </c>
    </row>
    <row r="5" spans="1:16" ht="37.5" thickTop="1" thickBot="1">
      <c r="A5" s="70"/>
      <c r="B5" s="71"/>
      <c r="C5" s="2" t="s">
        <v>47</v>
      </c>
      <c r="D5" s="3">
        <v>16</v>
      </c>
      <c r="E5" s="19">
        <v>52164.000000000007</v>
      </c>
      <c r="F5" s="19">
        <v>92736.000000000015</v>
      </c>
      <c r="G5" s="19">
        <v>67068</v>
      </c>
      <c r="H5" s="48">
        <v>9.9923478260869558</v>
      </c>
      <c r="I5" s="48">
        <v>20.1096</v>
      </c>
      <c r="J5" s="49">
        <v>12.030910144927539</v>
      </c>
      <c r="K5" s="21">
        <f t="shared" si="0"/>
        <v>57380.400000000009</v>
      </c>
      <c r="L5" s="21">
        <f t="shared" si="1"/>
        <v>90160.000000000015</v>
      </c>
      <c r="M5" s="21">
        <f t="shared" si="2"/>
        <v>64956.600000000006</v>
      </c>
      <c r="N5" s="22">
        <f t="shared" si="3"/>
        <v>12.263335968379446</v>
      </c>
      <c r="O5" s="22">
        <f t="shared" si="3"/>
        <v>27.923616000000006</v>
      </c>
      <c r="P5" s="22">
        <f t="shared" si="3"/>
        <v>16.769662515587335</v>
      </c>
    </row>
    <row r="6" spans="1:16" ht="37.5" thickTop="1" thickBot="1">
      <c r="A6" s="70"/>
      <c r="B6" s="71"/>
      <c r="C6" s="2" t="s">
        <v>47</v>
      </c>
      <c r="D6" s="3">
        <v>14</v>
      </c>
      <c r="E6" s="19">
        <v>50232</v>
      </c>
      <c r="F6" s="19">
        <v>87768</v>
      </c>
      <c r="G6" s="19">
        <v>64584</v>
      </c>
      <c r="H6" s="48">
        <v>9.9923478260869558</v>
      </c>
      <c r="I6" s="48">
        <v>20.109600000000004</v>
      </c>
      <c r="J6" s="49">
        <v>12.030910144927539</v>
      </c>
      <c r="K6" s="21">
        <f t="shared" si="0"/>
        <v>55255.200000000004</v>
      </c>
      <c r="L6" s="21">
        <f t="shared" si="1"/>
        <v>85330</v>
      </c>
      <c r="M6" s="21">
        <f t="shared" si="2"/>
        <v>62550.8</v>
      </c>
      <c r="N6" s="22">
        <f t="shared" si="3"/>
        <v>12.263335968379446</v>
      </c>
      <c r="O6" s="22">
        <f t="shared" si="3"/>
        <v>27.923616000000006</v>
      </c>
      <c r="P6" s="22">
        <f t="shared" si="3"/>
        <v>16.769662515587335</v>
      </c>
    </row>
    <row r="7" spans="1:16" ht="37.5" thickTop="1" thickBot="1">
      <c r="A7" s="70"/>
      <c r="B7" s="71"/>
      <c r="C7" s="2" t="s">
        <v>47</v>
      </c>
      <c r="D7" s="3" t="s">
        <v>34</v>
      </c>
      <c r="E7" s="19">
        <v>56027.999999999993</v>
      </c>
      <c r="F7" s="19">
        <v>127512</v>
      </c>
      <c r="G7" s="19">
        <v>84456</v>
      </c>
      <c r="H7" s="48">
        <v>7.7526836581709162</v>
      </c>
      <c r="I7" s="48">
        <v>9.7463241106719387</v>
      </c>
      <c r="J7" s="49">
        <v>6.181722080136403</v>
      </c>
      <c r="K7" s="21">
        <f t="shared" si="0"/>
        <v>61630.8</v>
      </c>
      <c r="L7" s="21">
        <f t="shared" si="1"/>
        <v>123970</v>
      </c>
      <c r="M7" s="21">
        <f t="shared" si="2"/>
        <v>81797.2</v>
      </c>
      <c r="N7" s="22">
        <f t="shared" si="3"/>
        <v>9.514657216846123</v>
      </c>
      <c r="O7" s="22">
        <f t="shared" si="3"/>
        <v>13.533467193675891</v>
      </c>
      <c r="P7" s="22">
        <f t="shared" si="3"/>
        <v>8.6165877560601114</v>
      </c>
    </row>
    <row r="8" spans="1:16" ht="37.5" thickTop="1" thickBot="1">
      <c r="A8" s="70"/>
      <c r="B8" s="71"/>
      <c r="C8" s="2" t="s">
        <v>47</v>
      </c>
      <c r="D8" s="3" t="s">
        <v>48</v>
      </c>
      <c r="E8" s="19">
        <v>56027.999999999993</v>
      </c>
      <c r="F8" s="19">
        <v>127512</v>
      </c>
      <c r="G8" s="19">
        <v>84456</v>
      </c>
      <c r="H8" s="48">
        <v>6.8223616191904055</v>
      </c>
      <c r="I8" s="48">
        <v>7.9919857707509898</v>
      </c>
      <c r="J8" s="49">
        <v>5.4399154305200348</v>
      </c>
      <c r="K8" s="21">
        <f t="shared" si="0"/>
        <v>61630.8</v>
      </c>
      <c r="L8" s="21">
        <f t="shared" si="1"/>
        <v>123970</v>
      </c>
      <c r="M8" s="21">
        <f t="shared" si="2"/>
        <v>81797.2</v>
      </c>
      <c r="N8" s="22">
        <f t="shared" si="3"/>
        <v>8.3728983508245864</v>
      </c>
      <c r="O8" s="22">
        <f t="shared" si="3"/>
        <v>11.097443098814232</v>
      </c>
      <c r="P8" s="22">
        <f t="shared" si="3"/>
        <v>7.5825972253328979</v>
      </c>
    </row>
    <row r="9" spans="1:16" ht="1.5" hidden="1" customHeight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>
        <f t="shared" si="0"/>
        <v>40378.800000000003</v>
      </c>
      <c r="L9" s="21">
        <f t="shared" si="1"/>
        <v>51520</v>
      </c>
      <c r="M9" s="21">
        <f t="shared" si="2"/>
        <v>45710.200000000004</v>
      </c>
      <c r="N9" s="22">
        <f t="shared" si="3"/>
        <v>0</v>
      </c>
      <c r="O9" s="22">
        <f t="shared" si="3"/>
        <v>0</v>
      </c>
      <c r="P9" s="22">
        <f t="shared" si="3"/>
        <v>0</v>
      </c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>
        <f t="shared" si="0"/>
        <v>40378.800000000003</v>
      </c>
      <c r="L10" s="21">
        <f t="shared" si="1"/>
        <v>51520</v>
      </c>
      <c r="M10" s="21">
        <f t="shared" si="2"/>
        <v>45710.200000000004</v>
      </c>
      <c r="N10" s="22">
        <f t="shared" si="3"/>
        <v>0</v>
      </c>
      <c r="O10" s="22">
        <f t="shared" si="3"/>
        <v>0</v>
      </c>
      <c r="P10" s="22">
        <f t="shared" si="3"/>
        <v>0</v>
      </c>
    </row>
    <row r="11" spans="1:16" ht="73.5" hidden="1" customHeight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25.5" thickTop="1">
      <c r="A12" s="7" t="s">
        <v>7</v>
      </c>
      <c r="B12" s="26">
        <v>462000</v>
      </c>
    </row>
    <row r="13" spans="1:16" ht="24.75">
      <c r="A13" s="7" t="s">
        <v>8</v>
      </c>
      <c r="B13" s="26">
        <v>700000</v>
      </c>
    </row>
    <row r="14" spans="1:16" ht="22.5">
      <c r="A14" s="9" t="s">
        <v>9</v>
      </c>
      <c r="B14" s="27">
        <v>523000</v>
      </c>
      <c r="C14" s="10"/>
      <c r="D14" s="11"/>
    </row>
    <row r="15" spans="1:16" ht="22.5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ABED-B57B-43CA-AA41-B407B5C91515}">
  <sheetPr>
    <pageSetUpPr fitToPage="1"/>
  </sheetPr>
  <dimension ref="A1:P19"/>
  <sheetViews>
    <sheetView rightToLeft="1" workbookViewId="0">
      <selection activeCell="B15" sqref="B15"/>
    </sheetView>
  </sheetViews>
  <sheetFormatPr defaultRowHeight="15"/>
  <cols>
    <col min="2" max="2" width="16.42578125" customWidth="1"/>
    <col min="3" max="3" width="20.28515625" customWidth="1"/>
    <col min="4" max="4" width="8.140625" customWidth="1"/>
    <col min="8" max="10" width="9.140625" style="46"/>
    <col min="16" max="16" width="9.140625" customWidth="1"/>
  </cols>
  <sheetData>
    <row r="1" spans="1:16" ht="76.5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46.5" customHeight="1" thickTop="1" thickBot="1">
      <c r="A2" s="68" t="s">
        <v>49</v>
      </c>
      <c r="B2" s="69"/>
      <c r="C2" s="2" t="s">
        <v>50</v>
      </c>
      <c r="D2" s="3">
        <v>45</v>
      </c>
      <c r="E2" s="19">
        <v>72036</v>
      </c>
      <c r="F2" s="19">
        <v>138138</v>
      </c>
      <c r="G2" s="19">
        <v>95404.000000000015</v>
      </c>
      <c r="H2" s="48">
        <v>21.017855072463771</v>
      </c>
      <c r="I2" s="48">
        <v>33.903523745819399</v>
      </c>
      <c r="J2" s="49">
        <v>20.54710648610121</v>
      </c>
      <c r="K2" s="21">
        <f>(IF(D2&gt;20,8,D2-12)*2+100)%*$B$12*11.5%</f>
        <v>79239.600000000006</v>
      </c>
      <c r="L2" s="21">
        <f>(IF(D2&gt;30,18,D2-12)*3+100)%*$B$13*11.5%</f>
        <v>159390</v>
      </c>
      <c r="M2" s="21">
        <f>(IF(D2&gt;30,18,D2-12)*2+100)%*$B$14*11.5%</f>
        <v>105100.80000000002</v>
      </c>
      <c r="N2" s="22">
        <f>((H2*E2)/K2)*(100+$B$15)%</f>
        <v>25.794640316205538</v>
      </c>
      <c r="O2" s="22">
        <f>((I2*F2)/L2)*(100+$B$15)%</f>
        <v>39.667122782608701</v>
      </c>
      <c r="P2" s="22">
        <f>((J2*G2)/M2)*(100+$B$15)%</f>
        <v>25.179378260869566</v>
      </c>
    </row>
    <row r="3" spans="1:16" ht="42.75" customHeight="1" thickTop="1" thickBot="1">
      <c r="A3" s="70"/>
      <c r="B3" s="71"/>
      <c r="C3" s="2" t="s">
        <v>50</v>
      </c>
      <c r="D3" s="3">
        <v>20</v>
      </c>
      <c r="E3" s="19">
        <v>72036</v>
      </c>
      <c r="F3" s="19">
        <v>111228</v>
      </c>
      <c r="G3" s="19">
        <v>81374</v>
      </c>
      <c r="H3" s="48">
        <v>7.9722898550724643</v>
      </c>
      <c r="I3" s="48">
        <v>15.020548494983279</v>
      </c>
      <c r="J3" s="49">
        <v>8.3924801140413408</v>
      </c>
      <c r="K3" s="21">
        <f t="shared" ref="K3:K10" si="0">(IF(D3&gt;20,8,D3-12)*2+100)%*$B$12*11.5%</f>
        <v>79239.600000000006</v>
      </c>
      <c r="L3" s="21">
        <f t="shared" ref="L3:L10" si="1">(IF(D3&gt;30,18,D3-12)*3+100)%*$B$13*11.5%</f>
        <v>128340</v>
      </c>
      <c r="M3" s="21">
        <f t="shared" ref="M3:M10" si="2">(IF(D3&gt;30,18,D3-12)*2+100)%*$B$14*11.5%</f>
        <v>89644.800000000003</v>
      </c>
      <c r="N3" s="22">
        <f t="shared" ref="N3:P10" si="3">((H3*E3)/K3)*(100+$B$15)%</f>
        <v>9.7841739130434799</v>
      </c>
      <c r="O3" s="22">
        <f t="shared" si="3"/>
        <v>17.57404173913044</v>
      </c>
      <c r="P3" s="22">
        <f t="shared" si="3"/>
        <v>10.284534782608695</v>
      </c>
    </row>
    <row r="4" spans="1:16" ht="38.25" customHeight="1" thickTop="1" thickBot="1">
      <c r="A4" s="70"/>
      <c r="B4" s="71"/>
      <c r="C4" s="2" t="s">
        <v>50</v>
      </c>
      <c r="D4" s="3">
        <v>18</v>
      </c>
      <c r="E4" s="19">
        <v>69552</v>
      </c>
      <c r="F4" s="19">
        <v>105846</v>
      </c>
      <c r="G4" s="19">
        <v>78568.000000000015</v>
      </c>
      <c r="H4" s="48">
        <v>7.9722898550724643</v>
      </c>
      <c r="I4" s="48">
        <v>15.020548494983279</v>
      </c>
      <c r="J4" s="49">
        <v>8.392480114041339</v>
      </c>
      <c r="K4" s="21">
        <f t="shared" si="0"/>
        <v>76507.200000000012</v>
      </c>
      <c r="L4" s="21">
        <f t="shared" si="1"/>
        <v>122130</v>
      </c>
      <c r="M4" s="21">
        <f t="shared" si="2"/>
        <v>86553.60000000002</v>
      </c>
      <c r="N4" s="22">
        <f t="shared" si="3"/>
        <v>9.7841739130434782</v>
      </c>
      <c r="O4" s="22">
        <f t="shared" si="3"/>
        <v>17.57404173913044</v>
      </c>
      <c r="P4" s="22">
        <f t="shared" si="3"/>
        <v>10.284534782608695</v>
      </c>
    </row>
    <row r="5" spans="1:16" ht="41.25" customHeight="1" thickTop="1" thickBot="1">
      <c r="A5" s="70"/>
      <c r="B5" s="71"/>
      <c r="C5" s="2" t="s">
        <v>50</v>
      </c>
      <c r="D5" s="3">
        <v>16</v>
      </c>
      <c r="E5" s="19">
        <v>67068</v>
      </c>
      <c r="F5" s="19">
        <v>100464.00000000001</v>
      </c>
      <c r="G5" s="19">
        <v>75762</v>
      </c>
      <c r="H5" s="48">
        <v>7.9722898550724643</v>
      </c>
      <c r="I5" s="48">
        <v>15.020548494983277</v>
      </c>
      <c r="J5" s="49">
        <v>8.3924801140413408</v>
      </c>
      <c r="K5" s="21">
        <f t="shared" si="0"/>
        <v>73774.8</v>
      </c>
      <c r="L5" s="21">
        <f t="shared" si="1"/>
        <v>115920.00000000001</v>
      </c>
      <c r="M5" s="21">
        <f t="shared" si="2"/>
        <v>83462.400000000009</v>
      </c>
      <c r="N5" s="22">
        <f t="shared" si="3"/>
        <v>9.7841739130434799</v>
      </c>
      <c r="O5" s="22">
        <f t="shared" si="3"/>
        <v>17.574041739130436</v>
      </c>
      <c r="P5" s="22">
        <f t="shared" si="3"/>
        <v>10.284534782608697</v>
      </c>
    </row>
    <row r="6" spans="1:16" ht="39.75" customHeight="1" thickTop="1" thickBot="1">
      <c r="A6" s="70"/>
      <c r="B6" s="71"/>
      <c r="C6" s="2" t="s">
        <v>50</v>
      </c>
      <c r="D6" s="3">
        <v>14</v>
      </c>
      <c r="E6" s="19">
        <v>64584</v>
      </c>
      <c r="F6" s="19">
        <v>95082</v>
      </c>
      <c r="G6" s="19">
        <v>72956</v>
      </c>
      <c r="H6" s="48">
        <v>7.9722898550724643</v>
      </c>
      <c r="I6" s="48">
        <v>15.020548494983279</v>
      </c>
      <c r="J6" s="49">
        <v>8.392480114041339</v>
      </c>
      <c r="K6" s="21">
        <f t="shared" si="0"/>
        <v>71042.400000000009</v>
      </c>
      <c r="L6" s="21">
        <f t="shared" si="1"/>
        <v>109710</v>
      </c>
      <c r="M6" s="21">
        <f t="shared" si="2"/>
        <v>80371.199999999997</v>
      </c>
      <c r="N6" s="22">
        <f t="shared" si="3"/>
        <v>9.7841739130434782</v>
      </c>
      <c r="O6" s="22">
        <f t="shared" si="3"/>
        <v>17.574041739130436</v>
      </c>
      <c r="P6" s="22">
        <f t="shared" si="3"/>
        <v>10.284534782608695</v>
      </c>
    </row>
    <row r="7" spans="1:16" ht="41.25" customHeight="1" thickTop="1" thickBot="1">
      <c r="A7" s="70"/>
      <c r="B7" s="71"/>
      <c r="C7" s="2" t="s">
        <v>50</v>
      </c>
      <c r="D7" s="3" t="s">
        <v>31</v>
      </c>
      <c r="E7" s="19">
        <v>72036</v>
      </c>
      <c r="F7" s="19">
        <v>138138</v>
      </c>
      <c r="G7" s="19">
        <v>95404.000000000015</v>
      </c>
      <c r="H7" s="48">
        <v>5.248215892053973</v>
      </c>
      <c r="I7" s="48">
        <v>7.1526421404682274</v>
      </c>
      <c r="J7" s="49">
        <v>4.4686126367867169</v>
      </c>
      <c r="K7" s="21">
        <f t="shared" si="0"/>
        <v>79239.600000000006</v>
      </c>
      <c r="L7" s="21">
        <f t="shared" si="1"/>
        <v>159390</v>
      </c>
      <c r="M7" s="21">
        <f t="shared" si="2"/>
        <v>105100.80000000002</v>
      </c>
      <c r="N7" s="22">
        <f t="shared" si="3"/>
        <v>6.440992231157149</v>
      </c>
      <c r="O7" s="22">
        <f t="shared" si="3"/>
        <v>8.3685913043478273</v>
      </c>
      <c r="P7" s="22">
        <f t="shared" si="3"/>
        <v>5.4760453964194369</v>
      </c>
    </row>
    <row r="8" spans="1:16" ht="44.25" customHeight="1" thickTop="1" thickBot="1">
      <c r="A8" s="70"/>
      <c r="B8" s="71"/>
      <c r="C8" s="2" t="s">
        <v>50</v>
      </c>
      <c r="D8" s="3" t="s">
        <v>30</v>
      </c>
      <c r="E8" s="19">
        <v>72036</v>
      </c>
      <c r="F8" s="19">
        <v>138138</v>
      </c>
      <c r="G8" s="19">
        <v>95404.000000000015</v>
      </c>
      <c r="H8" s="48">
        <v>4.6184299850074968</v>
      </c>
      <c r="I8" s="48">
        <v>5.865166555183948</v>
      </c>
      <c r="J8" s="49">
        <v>3.9323791203723109</v>
      </c>
      <c r="K8" s="21">
        <f t="shared" si="0"/>
        <v>79239.600000000006</v>
      </c>
      <c r="L8" s="21">
        <f t="shared" si="1"/>
        <v>159390</v>
      </c>
      <c r="M8" s="21">
        <f t="shared" si="2"/>
        <v>105100.80000000002</v>
      </c>
      <c r="N8" s="22">
        <f t="shared" si="3"/>
        <v>5.6680731634182919</v>
      </c>
      <c r="O8" s="22">
        <f t="shared" si="3"/>
        <v>6.8622448695652203</v>
      </c>
      <c r="P8" s="22">
        <f t="shared" si="3"/>
        <v>4.8189199488491044</v>
      </c>
    </row>
    <row r="9" spans="1:16" ht="0.75" customHeight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>
        <f t="shared" si="0"/>
        <v>51915.600000000006</v>
      </c>
      <c r="L9" s="21">
        <f t="shared" si="1"/>
        <v>66240</v>
      </c>
      <c r="M9" s="21">
        <f t="shared" si="2"/>
        <v>58732.800000000003</v>
      </c>
      <c r="N9" s="22">
        <f t="shared" si="3"/>
        <v>0</v>
      </c>
      <c r="O9" s="22">
        <f t="shared" si="3"/>
        <v>0</v>
      </c>
      <c r="P9" s="22">
        <f t="shared" si="3"/>
        <v>0</v>
      </c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>
        <f t="shared" si="0"/>
        <v>51915.600000000006</v>
      </c>
      <c r="L10" s="21">
        <f t="shared" si="1"/>
        <v>66240</v>
      </c>
      <c r="M10" s="21">
        <f t="shared" si="2"/>
        <v>58732.800000000003</v>
      </c>
      <c r="N10" s="22">
        <f t="shared" si="3"/>
        <v>0</v>
      </c>
      <c r="O10" s="22">
        <f t="shared" si="3"/>
        <v>0</v>
      </c>
      <c r="P10" s="22">
        <f t="shared" si="3"/>
        <v>0</v>
      </c>
    </row>
    <row r="11" spans="1:16" ht="71.25" hidden="1" customHeight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/>
      <c r="O11" s="22"/>
      <c r="P11" s="22"/>
    </row>
    <row r="12" spans="1:16" ht="18.75" customHeight="1" thickTop="1">
      <c r="A12" s="7" t="s">
        <v>7</v>
      </c>
      <c r="B12" s="26">
        <v>594000</v>
      </c>
    </row>
    <row r="13" spans="1:16" ht="18" customHeight="1">
      <c r="A13" s="7" t="s">
        <v>8</v>
      </c>
      <c r="B13" s="26">
        <v>900000</v>
      </c>
    </row>
    <row r="14" spans="1:16" ht="17.25" customHeight="1">
      <c r="A14" s="9" t="s">
        <v>9</v>
      </c>
      <c r="B14" s="27">
        <v>672000</v>
      </c>
      <c r="C14" s="10"/>
      <c r="D14" s="11"/>
    </row>
    <row r="15" spans="1:16" ht="16.5" customHeight="1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2464-51FD-4ABF-8871-B417E98F17AB}">
  <sheetPr>
    <pageSetUpPr fitToPage="1"/>
  </sheetPr>
  <dimension ref="A1:P19"/>
  <sheetViews>
    <sheetView rightToLeft="1" workbookViewId="0">
      <selection activeCell="B15" sqref="B15"/>
    </sheetView>
  </sheetViews>
  <sheetFormatPr defaultRowHeight="15"/>
  <cols>
    <col min="2" max="2" width="16.85546875" customWidth="1"/>
    <col min="3" max="3" width="18.140625" customWidth="1"/>
    <col min="4" max="4" width="9.85546875" customWidth="1"/>
    <col min="8" max="10" width="9.140625" style="46"/>
    <col min="15" max="15" width="9.85546875" customWidth="1"/>
    <col min="16" max="16" width="9.140625" customWidth="1"/>
  </cols>
  <sheetData>
    <row r="1" spans="1:16" ht="76.5" customHeight="1" thickTop="1" thickBot="1">
      <c r="A1" s="66" t="s">
        <v>12</v>
      </c>
      <c r="B1" s="67"/>
      <c r="C1" s="1" t="s">
        <v>0</v>
      </c>
      <c r="D1" s="1" t="s">
        <v>1</v>
      </c>
      <c r="E1" s="16" t="s">
        <v>75</v>
      </c>
      <c r="F1" s="16" t="s">
        <v>76</v>
      </c>
      <c r="G1" s="16" t="s">
        <v>77</v>
      </c>
      <c r="H1" s="42" t="s">
        <v>78</v>
      </c>
      <c r="I1" s="42" t="s">
        <v>79</v>
      </c>
      <c r="J1" s="43" t="s">
        <v>80</v>
      </c>
      <c r="K1" s="15" t="s">
        <v>69</v>
      </c>
      <c r="L1" s="12" t="s">
        <v>70</v>
      </c>
      <c r="M1" s="13" t="s">
        <v>71</v>
      </c>
      <c r="N1" s="14" t="s">
        <v>72</v>
      </c>
      <c r="O1" s="14" t="s">
        <v>73</v>
      </c>
      <c r="P1" s="14" t="s">
        <v>74</v>
      </c>
    </row>
    <row r="2" spans="1:16" ht="46.5" customHeight="1" thickTop="1" thickBot="1">
      <c r="A2" s="68" t="s">
        <v>51</v>
      </c>
      <c r="B2" s="69"/>
      <c r="C2" s="31" t="s">
        <v>52</v>
      </c>
      <c r="D2" s="3">
        <v>45</v>
      </c>
      <c r="E2" s="19">
        <v>81374</v>
      </c>
      <c r="F2" s="19">
        <v>159390</v>
      </c>
      <c r="G2" s="19">
        <v>112608.00000000001</v>
      </c>
      <c r="H2" s="48">
        <v>20.547106486101214</v>
      </c>
      <c r="I2" s="48">
        <v>34.20713739130435</v>
      </c>
      <c r="J2" s="49">
        <v>20.692486956521737</v>
      </c>
      <c r="K2" s="21">
        <f>(IF(D2&gt;20,8,D2-12)*2+100)%*$B$12*11.5%</f>
        <v>89511.400000000009</v>
      </c>
      <c r="L2" s="21">
        <f>(IF(D2&gt;30,18,D2-12)*3+100)%*$B$13*11.5%</f>
        <v>178871</v>
      </c>
      <c r="M2" s="21">
        <f>(IF(D2&gt;30,18,D2-12)*2+100)%*$B$14*11.5%</f>
        <v>118707.60000000002</v>
      </c>
      <c r="N2" s="22">
        <f>((H2*E2)/K2)*(100+$B$15)%</f>
        <v>25.21690341476058</v>
      </c>
      <c r="O2" s="22">
        <f>((I2*F2)/L2)*(100+$B$15)%</f>
        <v>41.15017022815325</v>
      </c>
      <c r="P2" s="22">
        <f>((J2*G2)/M2)*(100+$B$15)%</f>
        <v>26.499469462106891</v>
      </c>
    </row>
    <row r="3" spans="1:16" ht="44.25" customHeight="1" thickTop="1" thickBot="1">
      <c r="A3" s="70"/>
      <c r="B3" s="71"/>
      <c r="C3" s="31" t="s">
        <v>52</v>
      </c>
      <c r="D3" s="3">
        <v>20</v>
      </c>
      <c r="E3" s="19">
        <v>81374</v>
      </c>
      <c r="F3" s="19">
        <v>128340</v>
      </c>
      <c r="G3" s="19">
        <v>96048</v>
      </c>
      <c r="H3" s="48">
        <v>8.3924801140413408</v>
      </c>
      <c r="I3" s="48">
        <v>15.15506086956522</v>
      </c>
      <c r="J3" s="49">
        <v>8.451860869565218</v>
      </c>
      <c r="K3" s="21">
        <f t="shared" ref="K3:K10" si="0">(IF(D3&gt;20,8,D3-12)*2+100)%*$B$12*11.5%</f>
        <v>89511.400000000009</v>
      </c>
      <c r="L3" s="21">
        <f t="shared" ref="L3:L10" si="1">(IF(D3&gt;30,18,D3-12)*3+100)%*$B$13*11.5%</f>
        <v>144026</v>
      </c>
      <c r="M3" s="21">
        <f t="shared" ref="M3:M10" si="2">(IF(D3&gt;30,18,D3-12)*2+100)%*$B$14*11.5%</f>
        <v>101250.59999999999</v>
      </c>
      <c r="N3" s="22">
        <f t="shared" ref="N3:P11" si="3">((H3*E3)/K3)*(100+$B$15)%</f>
        <v>10.299861958141644</v>
      </c>
      <c r="O3" s="22">
        <f t="shared" si="3"/>
        <v>18.231088075764102</v>
      </c>
      <c r="P3" s="22">
        <f t="shared" si="3"/>
        <v>10.823726963395776</v>
      </c>
    </row>
    <row r="4" spans="1:16" ht="43.5" customHeight="1" thickTop="1" thickBot="1">
      <c r="A4" s="70"/>
      <c r="B4" s="71"/>
      <c r="C4" s="31" t="s">
        <v>52</v>
      </c>
      <c r="D4" s="3">
        <v>18</v>
      </c>
      <c r="E4" s="19">
        <v>78568.000000000015</v>
      </c>
      <c r="F4" s="19">
        <v>122130</v>
      </c>
      <c r="G4" s="19">
        <v>92736.000000000015</v>
      </c>
      <c r="H4" s="48">
        <v>8.392480114041339</v>
      </c>
      <c r="I4" s="48">
        <v>15.15506086956522</v>
      </c>
      <c r="J4" s="49">
        <v>8.4518608695652162</v>
      </c>
      <c r="K4" s="21">
        <f t="shared" si="0"/>
        <v>86424.800000000017</v>
      </c>
      <c r="L4" s="21">
        <f t="shared" si="1"/>
        <v>137057</v>
      </c>
      <c r="M4" s="21">
        <f t="shared" si="2"/>
        <v>97759.200000000012</v>
      </c>
      <c r="N4" s="22">
        <f t="shared" si="3"/>
        <v>10.299861958141642</v>
      </c>
      <c r="O4" s="22">
        <f t="shared" si="3"/>
        <v>18.231088075764102</v>
      </c>
      <c r="P4" s="22">
        <f t="shared" si="3"/>
        <v>10.823726963395773</v>
      </c>
    </row>
    <row r="5" spans="1:16" ht="45.75" customHeight="1" thickTop="1" thickBot="1">
      <c r="A5" s="70"/>
      <c r="B5" s="71"/>
      <c r="C5" s="31" t="s">
        <v>52</v>
      </c>
      <c r="D5" s="3">
        <v>16</v>
      </c>
      <c r="E5" s="19">
        <v>75762</v>
      </c>
      <c r="F5" s="19">
        <v>115920.00000000001</v>
      </c>
      <c r="G5" s="19">
        <v>89424</v>
      </c>
      <c r="H5" s="48">
        <v>8.3924801140413408</v>
      </c>
      <c r="I5" s="48">
        <v>15.155060869565217</v>
      </c>
      <c r="J5" s="49">
        <v>8.451860869565218</v>
      </c>
      <c r="K5" s="21">
        <f t="shared" si="0"/>
        <v>83338.2</v>
      </c>
      <c r="L5" s="21">
        <f t="shared" si="1"/>
        <v>130088</v>
      </c>
      <c r="M5" s="21">
        <f t="shared" si="2"/>
        <v>94267.8</v>
      </c>
      <c r="N5" s="22">
        <f t="shared" si="3"/>
        <v>10.299861958141648</v>
      </c>
      <c r="O5" s="22">
        <f t="shared" si="3"/>
        <v>18.231088075764102</v>
      </c>
      <c r="P5" s="22">
        <f t="shared" si="3"/>
        <v>10.823726963395773</v>
      </c>
    </row>
    <row r="6" spans="1:16" ht="39" customHeight="1" thickTop="1" thickBot="1">
      <c r="A6" s="70"/>
      <c r="B6" s="71"/>
      <c r="C6" s="31" t="s">
        <v>52</v>
      </c>
      <c r="D6" s="3">
        <v>14</v>
      </c>
      <c r="E6" s="19">
        <v>72956</v>
      </c>
      <c r="F6" s="19">
        <v>109710</v>
      </c>
      <c r="G6" s="19">
        <v>86112</v>
      </c>
      <c r="H6" s="48">
        <v>8.392480114041339</v>
      </c>
      <c r="I6" s="48">
        <v>15.15506086956522</v>
      </c>
      <c r="J6" s="49">
        <v>8.451860869565218</v>
      </c>
      <c r="K6" s="21">
        <f t="shared" si="0"/>
        <v>80251.600000000006</v>
      </c>
      <c r="L6" s="21">
        <f t="shared" si="1"/>
        <v>123119</v>
      </c>
      <c r="M6" s="21">
        <f t="shared" si="2"/>
        <v>90776.400000000009</v>
      </c>
      <c r="N6" s="22">
        <f t="shared" si="3"/>
        <v>10.299861958141642</v>
      </c>
      <c r="O6" s="22">
        <f t="shared" si="3"/>
        <v>18.231088075764102</v>
      </c>
      <c r="P6" s="22">
        <f t="shared" si="3"/>
        <v>10.823726963395773</v>
      </c>
    </row>
    <row r="7" spans="1:16" ht="45" customHeight="1" thickTop="1" thickBot="1">
      <c r="A7" s="70"/>
      <c r="B7" s="71"/>
      <c r="C7" s="31" t="s">
        <v>52</v>
      </c>
      <c r="D7" s="3" t="s">
        <v>31</v>
      </c>
      <c r="E7" s="19">
        <v>81374</v>
      </c>
      <c r="F7" s="19">
        <v>159390</v>
      </c>
      <c r="G7" s="19">
        <v>112608.00000000001</v>
      </c>
      <c r="H7" s="48">
        <v>5.2390630914051171</v>
      </c>
      <c r="I7" s="48">
        <v>7.2166956521739136</v>
      </c>
      <c r="J7" s="49">
        <v>4.5002301790281329</v>
      </c>
      <c r="K7" s="21">
        <f t="shared" si="0"/>
        <v>89511.400000000009</v>
      </c>
      <c r="L7" s="21">
        <f t="shared" si="1"/>
        <v>178871</v>
      </c>
      <c r="M7" s="21">
        <f t="shared" si="2"/>
        <v>118707.60000000002</v>
      </c>
      <c r="N7" s="22">
        <f t="shared" si="3"/>
        <v>6.429759248542644</v>
      </c>
      <c r="O7" s="22">
        <f t="shared" si="3"/>
        <v>8.6814705122686195</v>
      </c>
      <c r="P7" s="22">
        <f t="shared" si="3"/>
        <v>5.7631406245261472</v>
      </c>
    </row>
    <row r="8" spans="1:16" ht="45" customHeight="1" thickTop="1" thickBot="1">
      <c r="A8" s="70"/>
      <c r="B8" s="71"/>
      <c r="C8" s="31" t="s">
        <v>52</v>
      </c>
      <c r="D8" s="3" t="s">
        <v>30</v>
      </c>
      <c r="E8" s="19">
        <v>81374</v>
      </c>
      <c r="F8" s="19">
        <v>159390</v>
      </c>
      <c r="G8" s="19">
        <v>112608.00000000001</v>
      </c>
      <c r="H8" s="48">
        <v>4.6103755204365031</v>
      </c>
      <c r="I8" s="48">
        <v>5.9176904347826094</v>
      </c>
      <c r="J8" s="49">
        <v>3.9602025575447568</v>
      </c>
      <c r="K8" s="21">
        <f t="shared" si="0"/>
        <v>89511.400000000009</v>
      </c>
      <c r="L8" s="21">
        <f t="shared" si="1"/>
        <v>178871</v>
      </c>
      <c r="M8" s="21">
        <f t="shared" si="2"/>
        <v>118707.60000000002</v>
      </c>
      <c r="N8" s="22">
        <f t="shared" si="3"/>
        <v>5.6581881387175272</v>
      </c>
      <c r="O8" s="22">
        <f t="shared" si="3"/>
        <v>7.1188058200602686</v>
      </c>
      <c r="P8" s="22">
        <f t="shared" si="3"/>
        <v>5.0715637495830093</v>
      </c>
    </row>
    <row r="9" spans="1:16" ht="0.75" hidden="1" customHeight="1" thickTop="1" thickBot="1">
      <c r="A9" s="70"/>
      <c r="B9" s="71"/>
      <c r="C9" s="4"/>
      <c r="D9" s="3"/>
      <c r="E9" s="19"/>
      <c r="F9" s="19"/>
      <c r="G9" s="19"/>
      <c r="H9" s="44"/>
      <c r="I9" s="44"/>
      <c r="J9" s="45"/>
      <c r="K9" s="21">
        <f t="shared" si="0"/>
        <v>58645.4</v>
      </c>
      <c r="L9" s="21">
        <f t="shared" si="1"/>
        <v>74336</v>
      </c>
      <c r="M9" s="21">
        <f t="shared" si="2"/>
        <v>66336.600000000006</v>
      </c>
      <c r="N9" s="22">
        <f t="shared" si="3"/>
        <v>0</v>
      </c>
      <c r="O9" s="22">
        <f t="shared" si="3"/>
        <v>0</v>
      </c>
      <c r="P9" s="22">
        <f t="shared" si="3"/>
        <v>0</v>
      </c>
    </row>
    <row r="10" spans="1:16" ht="21" hidden="1" thickTop="1" thickBot="1">
      <c r="A10" s="70"/>
      <c r="B10" s="71"/>
      <c r="C10" s="5"/>
      <c r="D10" s="3"/>
      <c r="E10" s="19"/>
      <c r="F10" s="19"/>
      <c r="G10" s="19"/>
      <c r="H10" s="44"/>
      <c r="I10" s="44"/>
      <c r="J10" s="45"/>
      <c r="K10" s="21">
        <f t="shared" si="0"/>
        <v>58645.4</v>
      </c>
      <c r="L10" s="21">
        <f t="shared" si="1"/>
        <v>74336</v>
      </c>
      <c r="M10" s="21">
        <f t="shared" si="2"/>
        <v>66336.600000000006</v>
      </c>
      <c r="N10" s="22">
        <f t="shared" si="3"/>
        <v>0</v>
      </c>
      <c r="O10" s="22">
        <f t="shared" si="3"/>
        <v>0</v>
      </c>
      <c r="P10" s="22">
        <f t="shared" si="3"/>
        <v>0</v>
      </c>
    </row>
    <row r="11" spans="1:16" ht="75.75" hidden="1" customHeight="1" thickTop="1" thickBot="1">
      <c r="A11" s="72"/>
      <c r="B11" s="73"/>
      <c r="C11" s="6"/>
      <c r="D11" s="3"/>
      <c r="E11" s="19"/>
      <c r="F11" s="19"/>
      <c r="G11" s="19"/>
      <c r="H11" s="44"/>
      <c r="I11" s="44"/>
      <c r="J11" s="45"/>
      <c r="K11" s="21"/>
      <c r="L11" s="21"/>
      <c r="M11" s="21"/>
      <c r="N11" s="22" t="e">
        <f t="shared" si="3"/>
        <v>#DIV/0!</v>
      </c>
      <c r="O11" s="22" t="e">
        <f t="shared" si="3"/>
        <v>#DIV/0!</v>
      </c>
      <c r="P11" s="22" t="e">
        <f t="shared" si="3"/>
        <v>#DIV/0!</v>
      </c>
    </row>
    <row r="12" spans="1:16" ht="21" customHeight="1" thickTop="1">
      <c r="A12" s="7" t="s">
        <v>7</v>
      </c>
      <c r="B12" s="26">
        <v>671000</v>
      </c>
    </row>
    <row r="13" spans="1:16" ht="18.75" customHeight="1">
      <c r="A13" s="7" t="s">
        <v>8</v>
      </c>
      <c r="B13" s="26">
        <v>1010000</v>
      </c>
    </row>
    <row r="14" spans="1:16" ht="18.75" customHeight="1">
      <c r="A14" s="9" t="s">
        <v>9</v>
      </c>
      <c r="B14" s="27">
        <v>759000</v>
      </c>
      <c r="C14" s="10"/>
      <c r="D14" s="11"/>
    </row>
    <row r="15" spans="1:16" ht="18" customHeight="1">
      <c r="A15" s="9" t="s">
        <v>10</v>
      </c>
      <c r="B15" s="30">
        <v>35</v>
      </c>
      <c r="C15" s="10"/>
      <c r="D15" s="11"/>
    </row>
    <row r="16" spans="1:16">
      <c r="A16" s="10"/>
      <c r="B16" s="11"/>
      <c r="C16" s="10"/>
      <c r="D16" s="11"/>
    </row>
    <row r="17" spans="1:4">
      <c r="A17" s="10"/>
      <c r="B17" s="11"/>
      <c r="C17" s="10"/>
      <c r="D17" s="11"/>
    </row>
    <row r="18" spans="1:4">
      <c r="A18" s="10"/>
      <c r="B18" s="11"/>
    </row>
    <row r="19" spans="1:4">
      <c r="A19" s="10"/>
      <c r="B19" s="11"/>
    </row>
  </sheetData>
  <mergeCells count="2">
    <mergeCell ref="A1:B1"/>
    <mergeCell ref="A2:B11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بلوک1</vt:lpstr>
      <vt:lpstr>Sheet2</vt:lpstr>
      <vt:lpstr>بلوک 2</vt:lpstr>
      <vt:lpstr>بلوک  (3)</vt:lpstr>
      <vt:lpstr>بلوک 4 </vt:lpstr>
      <vt:lpstr>بلوک 5 </vt:lpstr>
      <vt:lpstr>بلوک 6 </vt:lpstr>
      <vt:lpstr>بلوک 7 </vt:lpstr>
      <vt:lpstr>بلوک 8</vt:lpstr>
      <vt:lpstr>بلوک 9 </vt:lpstr>
      <vt:lpstr>بلوک10</vt:lpstr>
      <vt:lpstr>بلوک 11</vt:lpstr>
      <vt:lpstr>بلوک12</vt:lpstr>
      <vt:lpstr>بلوک 13 </vt:lpstr>
      <vt:lpstr>بلوک 14 </vt:lpstr>
      <vt:lpstr>بلوک15</vt:lpstr>
      <vt:lpstr>بلوک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Dargiz</dc:creator>
  <cp:lastModifiedBy>Lenovo</cp:lastModifiedBy>
  <cp:lastPrinted>2026-01-05T07:57:39Z</cp:lastPrinted>
  <dcterms:created xsi:type="dcterms:W3CDTF">2024-12-22T19:55:02Z</dcterms:created>
  <dcterms:modified xsi:type="dcterms:W3CDTF">2026-01-05T07:58:14Z</dcterms:modified>
</cp:coreProperties>
</file>